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70" activeTab="0"/>
  </bookViews>
  <sheets>
    <sheet name="RESULTATS TEST V.M.A." sheetId="1" r:id="rId1"/>
    <sheet name="ESTIMATION DES PERFORMANCES" sheetId="2" r:id="rId2"/>
    <sheet name="TABLEAU D'ENTRAINEMENT" sheetId="3" r:id="rId3"/>
  </sheets>
  <definedNames/>
  <calcPr fullCalcOnLoad="1"/>
</workbook>
</file>

<file path=xl/sharedStrings.xml><?xml version="1.0" encoding="utf-8"?>
<sst xmlns="http://schemas.openxmlformats.org/spreadsheetml/2006/main" count="336" uniqueCount="299">
  <si>
    <t>Thierry Merlet</t>
  </si>
  <si>
    <t>Nicolas Chagnas</t>
  </si>
  <si>
    <t>Yohann Le Magueresse</t>
  </si>
  <si>
    <t>Didier Loyen</t>
  </si>
  <si>
    <t>Nadine Prévot</t>
  </si>
  <si>
    <t>Christophe Cavoleau</t>
  </si>
  <si>
    <t>Emeline Archambaud</t>
  </si>
  <si>
    <t>Alexandre Boschat</t>
  </si>
  <si>
    <t>Christine Briantais</t>
  </si>
  <si>
    <t>Alexandre Mourot</t>
  </si>
  <si>
    <t>Rémi Giraudon</t>
  </si>
  <si>
    <t>Sandra Guilloteau</t>
  </si>
  <si>
    <t>Charlotte Danet</t>
  </si>
  <si>
    <t>Annie Gaudre</t>
  </si>
  <si>
    <t>Stanislas Rouault</t>
  </si>
  <si>
    <t>Julie Lerat</t>
  </si>
  <si>
    <t>Gérard Moreau</t>
  </si>
  <si>
    <t>Damien Delanaud</t>
  </si>
  <si>
    <t>Alexy Brehier</t>
  </si>
  <si>
    <t>Alain Beilvert</t>
  </si>
  <si>
    <t>Marianne Belloc</t>
  </si>
  <si>
    <t>Eva Gautreneau</t>
  </si>
  <si>
    <t>Annie Guilloteau</t>
  </si>
  <si>
    <t>Florent Buleon</t>
  </si>
  <si>
    <t>Chrystelle Sécheresse</t>
  </si>
  <si>
    <t>Jean-François Massidda</t>
  </si>
  <si>
    <t>Vincent Liorit</t>
  </si>
  <si>
    <t>Eva Porcher Briantais</t>
  </si>
  <si>
    <t>Rebecca Rolland</t>
  </si>
  <si>
    <t xml:space="preserve">Mélanie Goure </t>
  </si>
  <si>
    <t>Noémie Chagnas</t>
  </si>
  <si>
    <t>Manuel Garcia</t>
  </si>
  <si>
    <t>Dany Massidda</t>
  </si>
  <si>
    <t>Yvan Hamon</t>
  </si>
  <si>
    <t>Mikael Gillet</t>
  </si>
  <si>
    <t>Fredy Rachafka</t>
  </si>
  <si>
    <t>David Brunacci</t>
  </si>
  <si>
    <t>Mickaël Blanchard</t>
  </si>
  <si>
    <t>Palier 8</t>
  </si>
  <si>
    <t>Palier10</t>
  </si>
  <si>
    <t>Palier12</t>
  </si>
  <si>
    <t>Palier16</t>
  </si>
  <si>
    <t>Palier 9</t>
  </si>
  <si>
    <t>Palier 10</t>
  </si>
  <si>
    <t>Palier 11</t>
  </si>
  <si>
    <t>Palier 12</t>
  </si>
  <si>
    <t>Palier 13</t>
  </si>
  <si>
    <t>Palier 14</t>
  </si>
  <si>
    <t>Palier 15</t>
  </si>
  <si>
    <t>Palier 16</t>
  </si>
  <si>
    <t>Palier 17</t>
  </si>
  <si>
    <t>Palier 18</t>
  </si>
  <si>
    <t>Palier 20</t>
  </si>
  <si>
    <t>Palier 21</t>
  </si>
  <si>
    <t>Palier 22</t>
  </si>
  <si>
    <t>Palier 23</t>
  </si>
  <si>
    <t>Palier 25</t>
  </si>
  <si>
    <t>Extrapolation de votre Vo2max et Prédiction de vos performances de course</t>
  </si>
  <si>
    <t>Valables pour des adultes (18 ans et plus)</t>
  </si>
  <si>
    <t>VO2 max ml/min/kg</t>
  </si>
  <si>
    <t>800 m</t>
  </si>
  <si>
    <t>1000 m</t>
  </si>
  <si>
    <t>1500 m</t>
  </si>
  <si>
    <t>3 km</t>
  </si>
  <si>
    <t>5 km</t>
  </si>
  <si>
    <t>10 km</t>
  </si>
  <si>
    <t>15 km</t>
  </si>
  <si>
    <t>20 km</t>
  </si>
  <si>
    <t>30 km</t>
  </si>
  <si>
    <t>5'30</t>
  </si>
  <si>
    <t>7'26</t>
  </si>
  <si>
    <t>13'30</t>
  </si>
  <si>
    <t>19'25</t>
  </si>
  <si>
    <t>31'33</t>
  </si>
  <si>
    <t>56'49</t>
  </si>
  <si>
    <t>2h39'14</t>
  </si>
  <si>
    <t>4h14'28</t>
  </si>
  <si>
    <t>5h54'46</t>
  </si>
  <si>
    <t>14h27'53</t>
  </si>
  <si>
    <t>31h41'25</t>
  </si>
  <si>
    <t>4'50</t>
  </si>
  <si>
    <t>6'28</t>
  </si>
  <si>
    <t>11'27</t>
  </si>
  <si>
    <t>16'19</t>
  </si>
  <si>
    <t>26'22</t>
  </si>
  <si>
    <t>47'07</t>
  </si>
  <si>
    <t>2h02'00</t>
  </si>
  <si>
    <t>3h12'59</t>
  </si>
  <si>
    <t>4h27'00</t>
  </si>
  <si>
    <t>9h11'57</t>
  </si>
  <si>
    <t>16h35'52</t>
  </si>
  <si>
    <t>4'18</t>
  </si>
  <si>
    <t>5'43</t>
  </si>
  <si>
    <t>9'56</t>
  </si>
  <si>
    <t>14'04</t>
  </si>
  <si>
    <t>22'38</t>
  </si>
  <si>
    <t>40'10</t>
  </si>
  <si>
    <t>1h38'53</t>
  </si>
  <si>
    <t>2h35'25</t>
  </si>
  <si>
    <t>3h34'03</t>
  </si>
  <si>
    <t>6h44'38</t>
  </si>
  <si>
    <t>11h13'52</t>
  </si>
  <si>
    <t>3'52</t>
  </si>
  <si>
    <t>5'08</t>
  </si>
  <si>
    <t>8'46</t>
  </si>
  <si>
    <t>12'22</t>
  </si>
  <si>
    <t>19'50</t>
  </si>
  <si>
    <t>35'02</t>
  </si>
  <si>
    <t>1h23'08</t>
  </si>
  <si>
    <t>2h10'06</t>
  </si>
  <si>
    <t>2h58'38</t>
  </si>
  <si>
    <t>5h19'24</t>
  </si>
  <si>
    <t>8h29'26</t>
  </si>
  <si>
    <t>3'31</t>
  </si>
  <si>
    <t>4'39</t>
  </si>
  <si>
    <t>7'51</t>
  </si>
  <si>
    <t>11'02</t>
  </si>
  <si>
    <t>17'39</t>
  </si>
  <si>
    <t>31'04</t>
  </si>
  <si>
    <t>1h11'43</t>
  </si>
  <si>
    <t>1h51'52</t>
  </si>
  <si>
    <t>2h33'52</t>
  </si>
  <si>
    <t>4h33'16</t>
  </si>
  <si>
    <t>6h49'30</t>
  </si>
  <si>
    <t>3'14</t>
  </si>
  <si>
    <t>4'16</t>
  </si>
  <si>
    <t>7'07</t>
  </si>
  <si>
    <t>9'58</t>
  </si>
  <si>
    <t>15'54</t>
  </si>
  <si>
    <t>27'54</t>
  </si>
  <si>
    <t>1h03'03</t>
  </si>
  <si>
    <t>1h38'07</t>
  </si>
  <si>
    <t>2h14'13</t>
  </si>
  <si>
    <t>3h44'43</t>
  </si>
  <si>
    <t>5h42'21</t>
  </si>
  <si>
    <t>2'59</t>
  </si>
  <si>
    <t>3'56</t>
  </si>
  <si>
    <t>6'30</t>
  </si>
  <si>
    <t>9'05</t>
  </si>
  <si>
    <t>14'28</t>
  </si>
  <si>
    <t>25'20</t>
  </si>
  <si>
    <t>56'15</t>
  </si>
  <si>
    <t>1h27'23</t>
  </si>
  <si>
    <t>1h59'22</t>
  </si>
  <si>
    <t>3h15'43</t>
  </si>
  <si>
    <t>4h54'07</t>
  </si>
  <si>
    <t>2'46</t>
  </si>
  <si>
    <t>3'38</t>
  </si>
  <si>
    <t>5'59</t>
  </si>
  <si>
    <t>8'20</t>
  </si>
  <si>
    <t>13'16</t>
  </si>
  <si>
    <t>23'11</t>
  </si>
  <si>
    <t>50'47</t>
  </si>
  <si>
    <t>1h18'46</t>
  </si>
  <si>
    <t>1h47'29</t>
  </si>
  <si>
    <t>2h53'20</t>
  </si>
  <si>
    <t>4h17'48</t>
  </si>
  <si>
    <t>2'35</t>
  </si>
  <si>
    <t>3'24</t>
  </si>
  <si>
    <t>5'32</t>
  </si>
  <si>
    <t>7'43</t>
  </si>
  <si>
    <t>12'15</t>
  </si>
  <si>
    <t>21'23</t>
  </si>
  <si>
    <t>46'17</t>
  </si>
  <si>
    <t>1h11'42</t>
  </si>
  <si>
    <t>1h37'45</t>
  </si>
  <si>
    <t>2h35'33</t>
  </si>
  <si>
    <t>3h49'28</t>
  </si>
  <si>
    <t>2'26</t>
  </si>
  <si>
    <t>3'11</t>
  </si>
  <si>
    <t>5'09</t>
  </si>
  <si>
    <t>7'10</t>
  </si>
  <si>
    <t>11'23</t>
  </si>
  <si>
    <t>42'30</t>
  </si>
  <si>
    <t>1h05'47</t>
  </si>
  <si>
    <t>1h29'38</t>
  </si>
  <si>
    <t>2h21'05</t>
  </si>
  <si>
    <t>3h26'44</t>
  </si>
  <si>
    <t>2'17</t>
  </si>
  <si>
    <t>6'42</t>
  </si>
  <si>
    <t>10'38</t>
  </si>
  <si>
    <t>18'30</t>
  </si>
  <si>
    <t>39'18</t>
  </si>
  <si>
    <t>1h00'47</t>
  </si>
  <si>
    <t>1h22'46</t>
  </si>
  <si>
    <t>2h09'06</t>
  </si>
  <si>
    <t>3h08'06</t>
  </si>
  <si>
    <t>2'10</t>
  </si>
  <si>
    <t>2'49</t>
  </si>
  <si>
    <t>4'32</t>
  </si>
  <si>
    <t>6'17</t>
  </si>
  <si>
    <t>17'20</t>
  </si>
  <si>
    <t>36'33</t>
  </si>
  <si>
    <t>56'29</t>
  </si>
  <si>
    <t>1h16'52</t>
  </si>
  <si>
    <t>1h59'57</t>
  </si>
  <si>
    <t>2h52'34</t>
  </si>
  <si>
    <t>2'03</t>
  </si>
  <si>
    <t>2'40</t>
  </si>
  <si>
    <t>4'17</t>
  </si>
  <si>
    <t>5'56</t>
  </si>
  <si>
    <t>9'23</t>
  </si>
  <si>
    <t>16'18</t>
  </si>
  <si>
    <t>34'10</t>
  </si>
  <si>
    <t>52'45</t>
  </si>
  <si>
    <t>1h11'45</t>
  </si>
  <si>
    <t>1h50'18</t>
  </si>
  <si>
    <t>2h39'23</t>
  </si>
  <si>
    <t>1'57</t>
  </si>
  <si>
    <t>2'32</t>
  </si>
  <si>
    <t>4'03</t>
  </si>
  <si>
    <t>5'36</t>
  </si>
  <si>
    <t>8'52</t>
  </si>
  <si>
    <t>15'23</t>
  </si>
  <si>
    <t>32'04</t>
  </si>
  <si>
    <t>49'29</t>
  </si>
  <si>
    <t>1h07'17</t>
  </si>
  <si>
    <t>1h42'49</t>
  </si>
  <si>
    <t>2h28'05</t>
  </si>
  <si>
    <t>1'51</t>
  </si>
  <si>
    <t>2'25</t>
  </si>
  <si>
    <t>3'50</t>
  </si>
  <si>
    <t>5'19</t>
  </si>
  <si>
    <t>8'24</t>
  </si>
  <si>
    <t>14'34</t>
  </si>
  <si>
    <t>30'12</t>
  </si>
  <si>
    <t>46'36</t>
  </si>
  <si>
    <t>1h03'20</t>
  </si>
  <si>
    <t>1h36'17</t>
  </si>
  <si>
    <t>2h18'16</t>
  </si>
  <si>
    <t>1'46</t>
  </si>
  <si>
    <t>2'18</t>
  </si>
  <si>
    <t>3'39</t>
  </si>
  <si>
    <t>5'07</t>
  </si>
  <si>
    <t>7'59</t>
  </si>
  <si>
    <t>13'50</t>
  </si>
  <si>
    <t>28'33</t>
  </si>
  <si>
    <t>44'01</t>
  </si>
  <si>
    <t>59'30</t>
  </si>
  <si>
    <t>1h30'32</t>
  </si>
  <si>
    <t>2h09'41</t>
  </si>
  <si>
    <t>1'42</t>
  </si>
  <si>
    <t>2'12</t>
  </si>
  <si>
    <t>3'29</t>
  </si>
  <si>
    <t>4'49</t>
  </si>
  <si>
    <t>7'36</t>
  </si>
  <si>
    <t>13'10</t>
  </si>
  <si>
    <t>27'04</t>
  </si>
  <si>
    <t>41'43</t>
  </si>
  <si>
    <t>56'41</t>
  </si>
  <si>
    <t>1h25'26</t>
  </si>
  <si>
    <t>2h02'06</t>
  </si>
  <si>
    <t>1'37</t>
  </si>
  <si>
    <t>2'06</t>
  </si>
  <si>
    <t>3'20</t>
  </si>
  <si>
    <t>4'36</t>
  </si>
  <si>
    <t>7'15</t>
  </si>
  <si>
    <t>12'34</t>
  </si>
  <si>
    <t>25'44</t>
  </si>
  <si>
    <t>39'39</t>
  </si>
  <si>
    <t>53'51</t>
  </si>
  <si>
    <t>1h20'53</t>
  </si>
  <si>
    <t>1h55'21</t>
  </si>
  <si>
    <t>2) Vous connaissez votre temps : il vous est possible de déterminer votre VO2max.</t>
  </si>
  <si>
    <t>VMA</t>
  </si>
  <si>
    <t>100 m</t>
  </si>
  <si>
    <t>200 m</t>
  </si>
  <si>
    <t>300 m</t>
  </si>
  <si>
    <t>400 m</t>
  </si>
  <si>
    <t>500 m</t>
  </si>
  <si>
    <t>600 m</t>
  </si>
  <si>
    <t>1600 m</t>
  </si>
  <si>
    <t>2000 m</t>
  </si>
  <si>
    <t>400m</t>
  </si>
  <si>
    <t>800m</t>
  </si>
  <si>
    <t>1000m</t>
  </si>
  <si>
    <t>22 km/h</t>
  </si>
  <si>
    <t>21 km/h</t>
  </si>
  <si>
    <t>20 km/h</t>
  </si>
  <si>
    <t>19 km/h</t>
  </si>
  <si>
    <t>18 km/h</t>
  </si>
  <si>
    <t>17 km/h</t>
  </si>
  <si>
    <t>16 km/h</t>
  </si>
  <si>
    <t>15 km/h</t>
  </si>
  <si>
    <t>14 km/h</t>
  </si>
  <si>
    <t>13 km/h</t>
  </si>
  <si>
    <t>12 km/h</t>
  </si>
  <si>
    <t>11 km/h</t>
  </si>
  <si>
    <t>VMA km/h</t>
  </si>
  <si>
    <t>RESULTATS DES TESTS V.M.A.</t>
  </si>
  <si>
    <t>OCTOBRE 2009</t>
  </si>
  <si>
    <t>Palier atteint</t>
  </si>
  <si>
    <t xml:space="preserve">V.M.A. </t>
  </si>
  <si>
    <t>Athlète</t>
  </si>
  <si>
    <t>2 km</t>
  </si>
  <si>
    <t>42,195 km</t>
  </si>
  <si>
    <t xml:space="preserve">1) Vous connaissez votre VMA : Plus la distance est courte (800, 1000, 1500 m) plus la composante anaérobie intervient et modifie la précision. A l'opposé,  </t>
  </si>
  <si>
    <t>plus cette distance est longue (5, 10, 15, 20, 30, …) plus intervient l'économie de course et l'endurance aérobie.</t>
  </si>
  <si>
    <t xml:space="preserve">Tableau d'entraînement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</si>
</sst>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mmmm\-yy;@"/>
    <numFmt numFmtId="167" formatCode="[$-40C]mmmmm;@"/>
    <numFmt numFmtId="168" formatCode="[$-40C]d\-mmm\-yyyy;@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u val="single"/>
      <sz val="20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00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u val="single"/>
      <sz val="20"/>
      <color rgb="FF0000FF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136000"/>
      </left>
      <right style="thin">
        <color rgb="FF136000"/>
      </right>
      <top style="thin">
        <color rgb="FF136000"/>
      </top>
      <bottom style="thin">
        <color rgb="FF136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9" fontId="7" fillId="0" borderId="0" xfId="5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50" applyFont="1" applyAlignment="1">
      <alignment/>
    </xf>
    <xf numFmtId="0" fontId="8" fillId="0" borderId="0" xfId="0" applyFont="1" applyAlignment="1">
      <alignment horizontal="center" vertical="center"/>
    </xf>
    <xf numFmtId="47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7" fontId="8" fillId="0" borderId="21" xfId="0" applyNumberFormat="1" applyFont="1" applyBorder="1" applyAlignment="1">
      <alignment horizontal="center" vertical="center"/>
    </xf>
    <xf numFmtId="47" fontId="8" fillId="0" borderId="22" xfId="0" applyNumberFormat="1" applyFont="1" applyBorder="1" applyAlignment="1">
      <alignment horizontal="center" vertical="center"/>
    </xf>
    <xf numFmtId="47" fontId="8" fillId="0" borderId="23" xfId="0" applyNumberFormat="1" applyFont="1" applyBorder="1" applyAlignment="1">
      <alignment horizontal="center" vertical="center"/>
    </xf>
    <xf numFmtId="47" fontId="8" fillId="0" borderId="24" xfId="0" applyNumberFormat="1" applyFont="1" applyBorder="1" applyAlignment="1">
      <alignment horizontal="center" vertical="center"/>
    </xf>
    <xf numFmtId="47" fontId="8" fillId="0" borderId="0" xfId="0" applyNumberFormat="1" applyFont="1" applyBorder="1" applyAlignment="1">
      <alignment horizontal="center" vertical="center"/>
    </xf>
    <xf numFmtId="47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7" fontId="8" fillId="0" borderId="28" xfId="0" applyNumberFormat="1" applyFont="1" applyBorder="1" applyAlignment="1">
      <alignment horizontal="center" vertical="center"/>
    </xf>
    <xf numFmtId="47" fontId="8" fillId="0" borderId="29" xfId="0" applyNumberFormat="1" applyFont="1" applyBorder="1" applyAlignment="1">
      <alignment horizontal="center" vertical="center"/>
    </xf>
    <xf numFmtId="47" fontId="8" fillId="0" borderId="30" xfId="0" applyNumberFormat="1" applyFont="1" applyBorder="1" applyAlignment="1">
      <alignment horizontal="center" vertical="center"/>
    </xf>
    <xf numFmtId="47" fontId="8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9" fontId="8" fillId="0" borderId="31" xfId="50" applyFont="1" applyBorder="1" applyAlignment="1">
      <alignment horizontal="center" vertical="center"/>
    </xf>
    <xf numFmtId="9" fontId="8" fillId="0" borderId="32" xfId="50" applyFont="1" applyBorder="1" applyAlignment="1">
      <alignment horizontal="center" vertical="center"/>
    </xf>
    <xf numFmtId="9" fontId="8" fillId="0" borderId="21" xfId="50" applyFont="1" applyBorder="1" applyAlignment="1">
      <alignment horizontal="center" vertical="center"/>
    </xf>
    <xf numFmtId="9" fontId="8" fillId="0" borderId="23" xfId="50" applyFont="1" applyBorder="1" applyAlignment="1">
      <alignment horizontal="center" vertical="center"/>
    </xf>
    <xf numFmtId="9" fontId="8" fillId="0" borderId="22" xfId="5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7" fillId="0" borderId="0" xfId="0" applyFont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49" fontId="51" fillId="0" borderId="0" xfId="0" applyNumberFormat="1" applyFont="1" applyAlignment="1">
      <alignment horizontal="centerContinuous" vertical="center"/>
    </xf>
    <xf numFmtId="166" fontId="51" fillId="0" borderId="0" xfId="0" applyNumberFormat="1" applyFont="1" applyAlignment="1">
      <alignment horizontal="centerContinuous" vertical="center"/>
    </xf>
    <xf numFmtId="0" fontId="47" fillId="0" borderId="3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Continuous"/>
    </xf>
    <xf numFmtId="0" fontId="54" fillId="0" borderId="0" xfId="0" applyFont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E37" sqref="E37"/>
    </sheetView>
  </sheetViews>
  <sheetFormatPr defaultColWidth="11.421875" defaultRowHeight="15"/>
  <cols>
    <col min="1" max="1" width="51.8515625" style="38" customWidth="1"/>
    <col min="2" max="2" width="15.7109375" style="39" customWidth="1"/>
    <col min="3" max="3" width="26.7109375" style="38" bestFit="1" customWidth="1"/>
  </cols>
  <sheetData>
    <row r="1" spans="1:3" ht="20.25">
      <c r="A1" s="51" t="s">
        <v>289</v>
      </c>
      <c r="B1" s="50"/>
      <c r="C1" s="49"/>
    </row>
    <row r="3" spans="1:3" ht="20.25">
      <c r="A3" s="52" t="s">
        <v>290</v>
      </c>
      <c r="B3" s="50"/>
      <c r="C3" s="53"/>
    </row>
    <row r="4" spans="1:3" ht="20.25">
      <c r="A4" s="52"/>
      <c r="B4" s="50"/>
      <c r="C4" s="53"/>
    </row>
    <row r="5" spans="1:3" ht="18" customHeight="1">
      <c r="A5" s="55" t="s">
        <v>293</v>
      </c>
      <c r="B5" s="55" t="s">
        <v>292</v>
      </c>
      <c r="C5" s="56" t="s">
        <v>291</v>
      </c>
    </row>
    <row r="6" spans="1:3" ht="18" customHeight="1">
      <c r="A6" s="2" t="s">
        <v>18</v>
      </c>
      <c r="B6" s="57">
        <v>12.1</v>
      </c>
      <c r="C6" s="2" t="s">
        <v>38</v>
      </c>
    </row>
    <row r="7" spans="1:3" ht="18" customHeight="1">
      <c r="A7" s="2" t="s">
        <v>20</v>
      </c>
      <c r="B7" s="57">
        <v>12.9</v>
      </c>
      <c r="C7" s="2" t="s">
        <v>42</v>
      </c>
    </row>
    <row r="8" spans="1:3" ht="18" customHeight="1">
      <c r="A8" s="2" t="s">
        <v>19</v>
      </c>
      <c r="B8" s="57">
        <v>13</v>
      </c>
      <c r="C8" s="2" t="s">
        <v>43</v>
      </c>
    </row>
    <row r="9" spans="1:3" ht="18" customHeight="1">
      <c r="A9" s="2" t="s">
        <v>21</v>
      </c>
      <c r="B9" s="57">
        <v>13.3</v>
      </c>
      <c r="C9" s="2" t="s">
        <v>39</v>
      </c>
    </row>
    <row r="10" spans="1:3" ht="18" customHeight="1">
      <c r="A10" s="2" t="s">
        <v>4</v>
      </c>
      <c r="B10" s="57">
        <v>13.5</v>
      </c>
      <c r="C10" s="2" t="s">
        <v>44</v>
      </c>
    </row>
    <row r="11" spans="1:3" ht="18" customHeight="1">
      <c r="A11" s="2" t="s">
        <v>23</v>
      </c>
      <c r="B11" s="57">
        <v>14</v>
      </c>
      <c r="C11" s="2" t="s">
        <v>45</v>
      </c>
    </row>
    <row r="12" spans="1:3" ht="18" customHeight="1">
      <c r="A12" s="2" t="s">
        <v>22</v>
      </c>
      <c r="B12" s="57">
        <v>14.1</v>
      </c>
      <c r="C12" s="2" t="s">
        <v>45</v>
      </c>
    </row>
    <row r="13" spans="1:3" ht="18" customHeight="1">
      <c r="A13" s="2" t="s">
        <v>16</v>
      </c>
      <c r="B13" s="57">
        <v>14.3</v>
      </c>
      <c r="C13" s="2" t="s">
        <v>45</v>
      </c>
    </row>
    <row r="14" spans="1:3" ht="18" customHeight="1">
      <c r="A14" s="2" t="s">
        <v>25</v>
      </c>
      <c r="B14" s="57">
        <v>14.4</v>
      </c>
      <c r="C14" s="2" t="s">
        <v>45</v>
      </c>
    </row>
    <row r="15" spans="1:3" ht="18" customHeight="1">
      <c r="A15" s="2" t="s">
        <v>24</v>
      </c>
      <c r="B15" s="57">
        <v>14.4</v>
      </c>
      <c r="C15" s="2" t="s">
        <v>45</v>
      </c>
    </row>
    <row r="16" spans="1:3" ht="18" customHeight="1">
      <c r="A16" s="2" t="s">
        <v>14</v>
      </c>
      <c r="B16" s="57">
        <v>14.4</v>
      </c>
      <c r="C16" s="2" t="s">
        <v>40</v>
      </c>
    </row>
    <row r="17" spans="1:3" ht="18" customHeight="1">
      <c r="A17" s="2" t="s">
        <v>8</v>
      </c>
      <c r="B17" s="57">
        <v>14.6</v>
      </c>
      <c r="C17" s="2" t="s">
        <v>46</v>
      </c>
    </row>
    <row r="18" spans="1:3" ht="18" customHeight="1">
      <c r="A18" s="2" t="s">
        <v>26</v>
      </c>
      <c r="B18" s="57">
        <v>14.8</v>
      </c>
      <c r="C18" s="2" t="s">
        <v>46</v>
      </c>
    </row>
    <row r="19" spans="1:3" ht="18" customHeight="1">
      <c r="A19" s="2" t="s">
        <v>27</v>
      </c>
      <c r="B19" s="57">
        <v>15</v>
      </c>
      <c r="C19" s="2" t="s">
        <v>47</v>
      </c>
    </row>
    <row r="20" spans="1:3" ht="18" customHeight="1">
      <c r="A20" s="2" t="s">
        <v>28</v>
      </c>
      <c r="B20" s="57">
        <v>15.1</v>
      </c>
      <c r="C20" s="2" t="s">
        <v>47</v>
      </c>
    </row>
    <row r="21" spans="1:3" ht="18" customHeight="1">
      <c r="A21" s="2" t="s">
        <v>5</v>
      </c>
      <c r="B21" s="57">
        <v>15.5</v>
      </c>
      <c r="C21" s="2" t="s">
        <v>48</v>
      </c>
    </row>
    <row r="22" spans="1:3" ht="18" customHeight="1">
      <c r="A22" s="2" t="s">
        <v>12</v>
      </c>
      <c r="B22" s="57">
        <v>15.6</v>
      </c>
      <c r="C22" s="2" t="s">
        <v>48</v>
      </c>
    </row>
    <row r="23" spans="1:3" ht="18" customHeight="1">
      <c r="A23" s="2" t="s">
        <v>29</v>
      </c>
      <c r="B23" s="57">
        <v>15.6</v>
      </c>
      <c r="C23" s="2" t="s">
        <v>48</v>
      </c>
    </row>
    <row r="24" spans="1:3" ht="18" customHeight="1">
      <c r="A24" s="2" t="s">
        <v>30</v>
      </c>
      <c r="B24" s="57">
        <v>15.6</v>
      </c>
      <c r="C24" s="2" t="s">
        <v>48</v>
      </c>
    </row>
    <row r="25" spans="1:3" ht="18" customHeight="1">
      <c r="A25" s="2" t="s">
        <v>33</v>
      </c>
      <c r="B25" s="57">
        <v>16</v>
      </c>
      <c r="C25" s="54" t="s">
        <v>49</v>
      </c>
    </row>
    <row r="26" spans="1:3" ht="18" customHeight="1">
      <c r="A26" s="2" t="s">
        <v>32</v>
      </c>
      <c r="B26" s="57">
        <v>16.1</v>
      </c>
      <c r="C26" s="2" t="s">
        <v>49</v>
      </c>
    </row>
    <row r="27" spans="1:3" ht="18" customHeight="1">
      <c r="A27" s="2" t="s">
        <v>31</v>
      </c>
      <c r="B27" s="57">
        <v>16.1</v>
      </c>
      <c r="C27" s="2" t="s">
        <v>41</v>
      </c>
    </row>
    <row r="28" spans="1:3" ht="18" customHeight="1">
      <c r="A28" s="2" t="s">
        <v>6</v>
      </c>
      <c r="B28" s="57">
        <v>16.3</v>
      </c>
      <c r="C28" s="2" t="s">
        <v>49</v>
      </c>
    </row>
    <row r="29" spans="1:3" ht="18" customHeight="1">
      <c r="A29" s="2" t="s">
        <v>11</v>
      </c>
      <c r="B29" s="57">
        <v>16.5</v>
      </c>
      <c r="C29" s="2" t="s">
        <v>50</v>
      </c>
    </row>
    <row r="30" spans="1:3" ht="18" customHeight="1">
      <c r="A30" s="2" t="s">
        <v>13</v>
      </c>
      <c r="B30" s="57">
        <v>16.6</v>
      </c>
      <c r="C30" s="2" t="s">
        <v>50</v>
      </c>
    </row>
    <row r="31" spans="1:3" ht="18" customHeight="1">
      <c r="A31" s="2" t="s">
        <v>15</v>
      </c>
      <c r="B31" s="57">
        <v>17</v>
      </c>
      <c r="C31" s="2" t="s">
        <v>51</v>
      </c>
    </row>
    <row r="32" spans="1:3" ht="18" customHeight="1">
      <c r="A32" s="2" t="s">
        <v>3</v>
      </c>
      <c r="B32" s="57">
        <v>17.1</v>
      </c>
      <c r="C32" s="2" t="s">
        <v>51</v>
      </c>
    </row>
    <row r="33" spans="1:3" ht="18" customHeight="1">
      <c r="A33" s="2" t="s">
        <v>7</v>
      </c>
      <c r="B33" s="57">
        <v>17.3</v>
      </c>
      <c r="C33" s="2" t="s">
        <v>51</v>
      </c>
    </row>
    <row r="34" spans="1:3" ht="18" customHeight="1">
      <c r="A34" s="2" t="s">
        <v>35</v>
      </c>
      <c r="B34" s="57">
        <v>17.3</v>
      </c>
      <c r="C34" s="2" t="s">
        <v>51</v>
      </c>
    </row>
    <row r="35" spans="1:3" ht="18" customHeight="1">
      <c r="A35" s="2" t="s">
        <v>34</v>
      </c>
      <c r="B35" s="57">
        <v>17.3</v>
      </c>
      <c r="C35" s="2" t="s">
        <v>51</v>
      </c>
    </row>
    <row r="36" spans="1:3" ht="18" customHeight="1">
      <c r="A36" s="2" t="s">
        <v>17</v>
      </c>
      <c r="B36" s="57">
        <v>18.1</v>
      </c>
      <c r="C36" s="2" t="s">
        <v>52</v>
      </c>
    </row>
    <row r="37" spans="1:3" ht="18" customHeight="1">
      <c r="A37" s="2" t="s">
        <v>36</v>
      </c>
      <c r="B37" s="57">
        <v>18.4</v>
      </c>
      <c r="C37" s="2" t="s">
        <v>52</v>
      </c>
    </row>
    <row r="38" spans="1:3" ht="18" customHeight="1">
      <c r="A38" s="2" t="s">
        <v>2</v>
      </c>
      <c r="B38" s="57">
        <v>18.8</v>
      </c>
      <c r="C38" s="2" t="s">
        <v>53</v>
      </c>
    </row>
    <row r="39" spans="1:3" ht="18" customHeight="1">
      <c r="A39" s="2" t="s">
        <v>1</v>
      </c>
      <c r="B39" s="57">
        <v>19</v>
      </c>
      <c r="C39" s="2" t="s">
        <v>54</v>
      </c>
    </row>
    <row r="40" spans="1:3" ht="18" customHeight="1">
      <c r="A40" s="2" t="s">
        <v>0</v>
      </c>
      <c r="B40" s="57">
        <v>19.3</v>
      </c>
      <c r="C40" s="2" t="s">
        <v>54</v>
      </c>
    </row>
    <row r="41" spans="1:3" ht="18" customHeight="1">
      <c r="A41" s="2" t="s">
        <v>10</v>
      </c>
      <c r="B41" s="57">
        <v>19.6</v>
      </c>
      <c r="C41" s="2" t="s">
        <v>55</v>
      </c>
    </row>
    <row r="42" spans="1:3" ht="18" customHeight="1">
      <c r="A42" s="2" t="s">
        <v>37</v>
      </c>
      <c r="B42" s="57">
        <v>19.8</v>
      </c>
      <c r="C42" s="2" t="s">
        <v>55</v>
      </c>
    </row>
    <row r="43" spans="1:3" ht="18" customHeight="1">
      <c r="A43" s="2" t="s">
        <v>9</v>
      </c>
      <c r="B43" s="57">
        <v>20.6</v>
      </c>
      <c r="C43" s="2" t="s">
        <v>56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E34" sqref="E34"/>
    </sheetView>
  </sheetViews>
  <sheetFormatPr defaultColWidth="11.421875" defaultRowHeight="15"/>
  <cols>
    <col min="3" max="13" width="10.7109375" style="0" customWidth="1"/>
  </cols>
  <sheetData>
    <row r="1" spans="1:13" ht="26.25">
      <c r="A1" s="58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>
      <c r="A3" s="59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5">
      <c r="A4" s="1"/>
    </row>
    <row r="5" spans="1:13" ht="30">
      <c r="A5" s="3" t="s">
        <v>288</v>
      </c>
      <c r="B5" s="4" t="s">
        <v>59</v>
      </c>
      <c r="C5" s="4" t="s">
        <v>60</v>
      </c>
      <c r="D5" s="4" t="s">
        <v>61</v>
      </c>
      <c r="E5" s="4" t="s">
        <v>62</v>
      </c>
      <c r="F5" s="4" t="s">
        <v>294</v>
      </c>
      <c r="G5" s="4" t="s">
        <v>63</v>
      </c>
      <c r="H5" s="4" t="s">
        <v>64</v>
      </c>
      <c r="I5" s="4" t="s">
        <v>65</v>
      </c>
      <c r="J5" s="4" t="s">
        <v>66</v>
      </c>
      <c r="K5" s="4" t="s">
        <v>67</v>
      </c>
      <c r="L5" s="4" t="s">
        <v>68</v>
      </c>
      <c r="M5" s="4" t="s">
        <v>295</v>
      </c>
    </row>
    <row r="6" spans="1:13" ht="15">
      <c r="A6" s="5">
        <v>8</v>
      </c>
      <c r="B6" s="4">
        <v>28</v>
      </c>
      <c r="C6" s="6" t="s">
        <v>69</v>
      </c>
      <c r="D6" s="6" t="s">
        <v>70</v>
      </c>
      <c r="E6" s="6" t="s">
        <v>71</v>
      </c>
      <c r="F6" s="6" t="s">
        <v>72</v>
      </c>
      <c r="G6" s="6" t="s">
        <v>73</v>
      </c>
      <c r="H6" s="6" t="s">
        <v>74</v>
      </c>
      <c r="I6" s="6" t="s">
        <v>75</v>
      </c>
      <c r="J6" s="6" t="s">
        <v>76</v>
      </c>
      <c r="K6" s="6" t="s">
        <v>77</v>
      </c>
      <c r="L6" s="6" t="s">
        <v>78</v>
      </c>
      <c r="M6" s="6" t="s">
        <v>79</v>
      </c>
    </row>
    <row r="7" spans="1:13" ht="15">
      <c r="A7" s="5">
        <v>9</v>
      </c>
      <c r="B7" s="4">
        <v>31.5</v>
      </c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 t="s">
        <v>90</v>
      </c>
    </row>
    <row r="8" spans="1:13" ht="15">
      <c r="A8" s="5">
        <v>10</v>
      </c>
      <c r="B8" s="4">
        <v>35</v>
      </c>
      <c r="C8" s="6" t="s">
        <v>91</v>
      </c>
      <c r="D8" s="6" t="s">
        <v>92</v>
      </c>
      <c r="E8" s="6" t="s">
        <v>93</v>
      </c>
      <c r="F8" s="6" t="s">
        <v>94</v>
      </c>
      <c r="G8" s="6" t="s">
        <v>95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100</v>
      </c>
      <c r="M8" s="6" t="s">
        <v>101</v>
      </c>
    </row>
    <row r="9" spans="1:13" ht="15">
      <c r="A9" s="5">
        <v>11</v>
      </c>
      <c r="B9" s="4">
        <v>38.5</v>
      </c>
      <c r="C9" s="6" t="s">
        <v>102</v>
      </c>
      <c r="D9" s="6" t="s">
        <v>103</v>
      </c>
      <c r="E9" s="6" t="s">
        <v>104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109</v>
      </c>
      <c r="K9" s="6" t="s">
        <v>110</v>
      </c>
      <c r="L9" s="6" t="s">
        <v>111</v>
      </c>
      <c r="M9" s="6" t="s">
        <v>112</v>
      </c>
    </row>
    <row r="10" spans="1:13" ht="15">
      <c r="A10" s="5">
        <v>12</v>
      </c>
      <c r="B10" s="4">
        <v>42</v>
      </c>
      <c r="C10" s="6" t="s">
        <v>113</v>
      </c>
      <c r="D10" s="6" t="s">
        <v>114</v>
      </c>
      <c r="E10" s="6" t="s">
        <v>115</v>
      </c>
      <c r="F10" s="6" t="s">
        <v>116</v>
      </c>
      <c r="G10" s="6" t="s">
        <v>117</v>
      </c>
      <c r="H10" s="6" t="s">
        <v>118</v>
      </c>
      <c r="I10" s="6" t="s">
        <v>119</v>
      </c>
      <c r="J10" s="6" t="s">
        <v>120</v>
      </c>
      <c r="K10" s="6" t="s">
        <v>121</v>
      </c>
      <c r="L10" s="6" t="s">
        <v>122</v>
      </c>
      <c r="M10" s="6" t="s">
        <v>123</v>
      </c>
    </row>
    <row r="11" spans="1:13" ht="15">
      <c r="A11" s="5">
        <v>13</v>
      </c>
      <c r="B11" s="4">
        <v>45.5</v>
      </c>
      <c r="C11" s="6" t="s">
        <v>124</v>
      </c>
      <c r="D11" s="6" t="s">
        <v>125</v>
      </c>
      <c r="E11" s="6" t="s">
        <v>126</v>
      </c>
      <c r="F11" s="6" t="s">
        <v>127</v>
      </c>
      <c r="G11" s="6" t="s">
        <v>128</v>
      </c>
      <c r="H11" s="6" t="s">
        <v>129</v>
      </c>
      <c r="I11" s="6" t="s">
        <v>130</v>
      </c>
      <c r="J11" s="6" t="s">
        <v>131</v>
      </c>
      <c r="K11" s="6" t="s">
        <v>132</v>
      </c>
      <c r="L11" s="6" t="s">
        <v>133</v>
      </c>
      <c r="M11" s="6" t="s">
        <v>134</v>
      </c>
    </row>
    <row r="12" spans="1:13" ht="15">
      <c r="A12" s="5">
        <v>14</v>
      </c>
      <c r="B12" s="4">
        <v>49</v>
      </c>
      <c r="C12" s="6" t="s">
        <v>135</v>
      </c>
      <c r="D12" s="6" t="s">
        <v>136</v>
      </c>
      <c r="E12" s="6" t="s">
        <v>137</v>
      </c>
      <c r="F12" s="6" t="s">
        <v>138</v>
      </c>
      <c r="G12" s="6" t="s">
        <v>139</v>
      </c>
      <c r="H12" s="6" t="s">
        <v>140</v>
      </c>
      <c r="I12" s="6" t="s">
        <v>141</v>
      </c>
      <c r="J12" s="6" t="s">
        <v>142</v>
      </c>
      <c r="K12" s="6" t="s">
        <v>143</v>
      </c>
      <c r="L12" s="6" t="s">
        <v>144</v>
      </c>
      <c r="M12" s="6" t="s">
        <v>145</v>
      </c>
    </row>
    <row r="13" spans="1:13" ht="15">
      <c r="A13" s="5">
        <v>15</v>
      </c>
      <c r="B13" s="4">
        <v>52.5</v>
      </c>
      <c r="C13" s="6" t="s">
        <v>146</v>
      </c>
      <c r="D13" s="6" t="s">
        <v>147</v>
      </c>
      <c r="E13" s="6" t="s">
        <v>148</v>
      </c>
      <c r="F13" s="6" t="s">
        <v>149</v>
      </c>
      <c r="G13" s="6" t="s">
        <v>150</v>
      </c>
      <c r="H13" s="6" t="s">
        <v>151</v>
      </c>
      <c r="I13" s="6" t="s">
        <v>152</v>
      </c>
      <c r="J13" s="6" t="s">
        <v>153</v>
      </c>
      <c r="K13" s="6" t="s">
        <v>154</v>
      </c>
      <c r="L13" s="6" t="s">
        <v>155</v>
      </c>
      <c r="M13" s="6" t="s">
        <v>156</v>
      </c>
    </row>
    <row r="14" spans="1:13" ht="15">
      <c r="A14" s="5">
        <v>16</v>
      </c>
      <c r="B14" s="4">
        <v>56</v>
      </c>
      <c r="C14" s="6" t="s">
        <v>157</v>
      </c>
      <c r="D14" s="6" t="s">
        <v>158</v>
      </c>
      <c r="E14" s="6" t="s">
        <v>159</v>
      </c>
      <c r="F14" s="6" t="s">
        <v>160</v>
      </c>
      <c r="G14" s="6" t="s">
        <v>161</v>
      </c>
      <c r="H14" s="6" t="s">
        <v>162</v>
      </c>
      <c r="I14" s="6" t="s">
        <v>163</v>
      </c>
      <c r="J14" s="6" t="s">
        <v>164</v>
      </c>
      <c r="K14" s="6" t="s">
        <v>165</v>
      </c>
      <c r="L14" s="6" t="s">
        <v>166</v>
      </c>
      <c r="M14" s="6" t="s">
        <v>167</v>
      </c>
    </row>
    <row r="15" spans="1:13" ht="15">
      <c r="A15" s="5">
        <v>17</v>
      </c>
      <c r="B15" s="4">
        <v>59.5</v>
      </c>
      <c r="C15" s="6" t="s">
        <v>168</v>
      </c>
      <c r="D15" s="6" t="s">
        <v>169</v>
      </c>
      <c r="E15" s="6" t="s">
        <v>170</v>
      </c>
      <c r="F15" s="6" t="s">
        <v>171</v>
      </c>
      <c r="G15" s="6" t="s">
        <v>172</v>
      </c>
      <c r="H15" s="6" t="s">
        <v>106</v>
      </c>
      <c r="I15" s="6" t="s">
        <v>173</v>
      </c>
      <c r="J15" s="6" t="s">
        <v>174</v>
      </c>
      <c r="K15" s="6" t="s">
        <v>175</v>
      </c>
      <c r="L15" s="6" t="s">
        <v>176</v>
      </c>
      <c r="M15" s="6" t="s">
        <v>177</v>
      </c>
    </row>
    <row r="16" spans="1:13" ht="15">
      <c r="A16" s="5">
        <v>18</v>
      </c>
      <c r="B16" s="4">
        <v>63</v>
      </c>
      <c r="C16" s="6" t="s">
        <v>178</v>
      </c>
      <c r="D16" s="6" t="s">
        <v>135</v>
      </c>
      <c r="E16" s="6" t="s">
        <v>80</v>
      </c>
      <c r="F16" s="6" t="s">
        <v>179</v>
      </c>
      <c r="G16" s="6" t="s">
        <v>180</v>
      </c>
      <c r="H16" s="6" t="s">
        <v>181</v>
      </c>
      <c r="I16" s="6" t="s">
        <v>182</v>
      </c>
      <c r="J16" s="6" t="s">
        <v>183</v>
      </c>
      <c r="K16" s="6" t="s">
        <v>184</v>
      </c>
      <c r="L16" s="6" t="s">
        <v>185</v>
      </c>
      <c r="M16" s="6" t="s">
        <v>186</v>
      </c>
    </row>
    <row r="17" spans="1:13" ht="15">
      <c r="A17" s="5">
        <v>19</v>
      </c>
      <c r="B17" s="4">
        <v>66.5</v>
      </c>
      <c r="C17" s="6" t="s">
        <v>187</v>
      </c>
      <c r="D17" s="6" t="s">
        <v>188</v>
      </c>
      <c r="E17" s="6" t="s">
        <v>189</v>
      </c>
      <c r="F17" s="6" t="s">
        <v>190</v>
      </c>
      <c r="G17" s="6" t="s">
        <v>127</v>
      </c>
      <c r="H17" s="6" t="s">
        <v>191</v>
      </c>
      <c r="I17" s="6" t="s">
        <v>192</v>
      </c>
      <c r="J17" s="6" t="s">
        <v>193</v>
      </c>
      <c r="K17" s="6" t="s">
        <v>194</v>
      </c>
      <c r="L17" s="6" t="s">
        <v>195</v>
      </c>
      <c r="M17" s="6" t="s">
        <v>196</v>
      </c>
    </row>
    <row r="18" spans="1:13" ht="15">
      <c r="A18" s="5">
        <v>20</v>
      </c>
      <c r="B18" s="4">
        <v>70</v>
      </c>
      <c r="C18" s="6" t="s">
        <v>197</v>
      </c>
      <c r="D18" s="6" t="s">
        <v>198</v>
      </c>
      <c r="E18" s="6" t="s">
        <v>199</v>
      </c>
      <c r="F18" s="6" t="s">
        <v>200</v>
      </c>
      <c r="G18" s="6" t="s">
        <v>201</v>
      </c>
      <c r="H18" s="6" t="s">
        <v>202</v>
      </c>
      <c r="I18" s="6" t="s">
        <v>203</v>
      </c>
      <c r="J18" s="6" t="s">
        <v>204</v>
      </c>
      <c r="K18" s="6" t="s">
        <v>205</v>
      </c>
      <c r="L18" s="6" t="s">
        <v>206</v>
      </c>
      <c r="M18" s="6" t="s">
        <v>207</v>
      </c>
    </row>
    <row r="19" spans="1:13" ht="15">
      <c r="A19" s="5">
        <v>21</v>
      </c>
      <c r="B19" s="4">
        <v>73.5</v>
      </c>
      <c r="C19" s="6" t="s">
        <v>208</v>
      </c>
      <c r="D19" s="6" t="s">
        <v>209</v>
      </c>
      <c r="E19" s="6" t="s">
        <v>210</v>
      </c>
      <c r="F19" s="6" t="s">
        <v>211</v>
      </c>
      <c r="G19" s="6" t="s">
        <v>212</v>
      </c>
      <c r="H19" s="6" t="s">
        <v>213</v>
      </c>
      <c r="I19" s="6" t="s">
        <v>214</v>
      </c>
      <c r="J19" s="6" t="s">
        <v>215</v>
      </c>
      <c r="K19" s="6" t="s">
        <v>216</v>
      </c>
      <c r="L19" s="6" t="s">
        <v>217</v>
      </c>
      <c r="M19" s="6" t="s">
        <v>218</v>
      </c>
    </row>
    <row r="20" spans="1:13" ht="15">
      <c r="A20" s="5">
        <v>22</v>
      </c>
      <c r="B20" s="4">
        <v>77</v>
      </c>
      <c r="C20" s="6" t="s">
        <v>219</v>
      </c>
      <c r="D20" s="6" t="s">
        <v>220</v>
      </c>
      <c r="E20" s="6" t="s">
        <v>221</v>
      </c>
      <c r="F20" s="6" t="s">
        <v>222</v>
      </c>
      <c r="G20" s="6" t="s">
        <v>223</v>
      </c>
      <c r="H20" s="6" t="s">
        <v>224</v>
      </c>
      <c r="I20" s="6" t="s">
        <v>225</v>
      </c>
      <c r="J20" s="6" t="s">
        <v>226</v>
      </c>
      <c r="K20" s="6" t="s">
        <v>227</v>
      </c>
      <c r="L20" s="6" t="s">
        <v>228</v>
      </c>
      <c r="M20" s="6" t="s">
        <v>229</v>
      </c>
    </row>
    <row r="21" spans="1:13" ht="15">
      <c r="A21" s="5">
        <v>23</v>
      </c>
      <c r="B21" s="4">
        <v>80.5</v>
      </c>
      <c r="C21" s="6" t="s">
        <v>230</v>
      </c>
      <c r="D21" s="6" t="s">
        <v>231</v>
      </c>
      <c r="E21" s="6" t="s">
        <v>232</v>
      </c>
      <c r="F21" s="6" t="s">
        <v>233</v>
      </c>
      <c r="G21" s="6" t="s">
        <v>234</v>
      </c>
      <c r="H21" s="6" t="s">
        <v>235</v>
      </c>
      <c r="I21" s="6" t="s">
        <v>236</v>
      </c>
      <c r="J21" s="6" t="s">
        <v>237</v>
      </c>
      <c r="K21" s="6" t="s">
        <v>238</v>
      </c>
      <c r="L21" s="6" t="s">
        <v>239</v>
      </c>
      <c r="M21" s="6" t="s">
        <v>240</v>
      </c>
    </row>
    <row r="22" spans="1:13" ht="15">
      <c r="A22" s="5">
        <v>24</v>
      </c>
      <c r="B22" s="4">
        <v>84</v>
      </c>
      <c r="C22" s="6" t="s">
        <v>241</v>
      </c>
      <c r="D22" s="6" t="s">
        <v>242</v>
      </c>
      <c r="E22" s="6" t="s">
        <v>243</v>
      </c>
      <c r="F22" s="6" t="s">
        <v>244</v>
      </c>
      <c r="G22" s="6" t="s">
        <v>245</v>
      </c>
      <c r="H22" s="6" t="s">
        <v>246</v>
      </c>
      <c r="I22" s="6" t="s">
        <v>247</v>
      </c>
      <c r="J22" s="6" t="s">
        <v>248</v>
      </c>
      <c r="K22" s="6" t="s">
        <v>249</v>
      </c>
      <c r="L22" s="6" t="s">
        <v>250</v>
      </c>
      <c r="M22" s="6" t="s">
        <v>251</v>
      </c>
    </row>
    <row r="23" spans="1:13" ht="15">
      <c r="A23" s="5">
        <v>25</v>
      </c>
      <c r="B23" s="4">
        <v>87.5</v>
      </c>
      <c r="C23" s="6" t="s">
        <v>252</v>
      </c>
      <c r="D23" s="6" t="s">
        <v>253</v>
      </c>
      <c r="E23" s="6" t="s">
        <v>254</v>
      </c>
      <c r="F23" s="6" t="s">
        <v>255</v>
      </c>
      <c r="G23" s="6" t="s">
        <v>256</v>
      </c>
      <c r="H23" s="6" t="s">
        <v>257</v>
      </c>
      <c r="I23" s="6" t="s">
        <v>258</v>
      </c>
      <c r="J23" s="6" t="s">
        <v>259</v>
      </c>
      <c r="K23" s="6" t="s">
        <v>260</v>
      </c>
      <c r="L23" s="6" t="s">
        <v>261</v>
      </c>
      <c r="M23" s="6" t="s">
        <v>262</v>
      </c>
    </row>
    <row r="25" ht="15">
      <c r="A25" t="s">
        <v>296</v>
      </c>
    </row>
    <row r="26" ht="15">
      <c r="A26" t="s">
        <v>297</v>
      </c>
    </row>
    <row r="27" ht="15">
      <c r="A27" t="s">
        <v>263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J3" sqref="J3"/>
    </sheetView>
  </sheetViews>
  <sheetFormatPr defaultColWidth="11.421875" defaultRowHeight="15"/>
  <cols>
    <col min="1" max="1" width="7.57421875" style="12" bestFit="1" customWidth="1"/>
    <col min="2" max="4" width="6.140625" style="12" bestFit="1" customWidth="1"/>
    <col min="5" max="26" width="6.140625" style="13" bestFit="1" customWidth="1"/>
    <col min="27" max="27" width="6.140625" style="11" bestFit="1" customWidth="1"/>
    <col min="28" max="28" width="11.421875" style="8" customWidth="1"/>
  </cols>
  <sheetData>
    <row r="1" spans="1:26" ht="25.5">
      <c r="A1" s="48" t="s">
        <v>298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4" spans="12:13" ht="15.75" thickBot="1">
      <c r="L4" s="14"/>
      <c r="M4" s="14"/>
    </row>
    <row r="5" spans="1:28" ht="15.75" thickBot="1">
      <c r="A5" s="15"/>
      <c r="B5" s="40">
        <v>1.3</v>
      </c>
      <c r="C5" s="41"/>
      <c r="D5" s="42">
        <v>1.2</v>
      </c>
      <c r="E5" s="43"/>
      <c r="F5" s="44">
        <v>1.1</v>
      </c>
      <c r="G5" s="45"/>
      <c r="H5" s="45"/>
      <c r="I5" s="46"/>
      <c r="J5" s="40">
        <v>1</v>
      </c>
      <c r="K5" s="47"/>
      <c r="L5" s="47"/>
      <c r="M5" s="47"/>
      <c r="N5" s="41"/>
      <c r="O5" s="44">
        <v>0.95</v>
      </c>
      <c r="P5" s="45"/>
      <c r="Q5" s="45"/>
      <c r="R5" s="46"/>
      <c r="S5" s="44">
        <v>0.9</v>
      </c>
      <c r="T5" s="45"/>
      <c r="U5" s="45"/>
      <c r="V5" s="45"/>
      <c r="W5" s="46"/>
      <c r="X5" s="44">
        <v>0.85</v>
      </c>
      <c r="Y5" s="45"/>
      <c r="Z5" s="46"/>
      <c r="AA5" s="16">
        <f aca="true" t="shared" si="0" ref="AA5:AA16">SUM(L7*10/100)</f>
        <v>7.546296296296298E-05</v>
      </c>
      <c r="AB5" s="10"/>
    </row>
    <row r="6" spans="1:28" ht="15.75" thickBot="1">
      <c r="A6" s="17" t="s">
        <v>264</v>
      </c>
      <c r="B6" s="18" t="s">
        <v>265</v>
      </c>
      <c r="C6" s="19" t="s">
        <v>266</v>
      </c>
      <c r="D6" s="18" t="s">
        <v>265</v>
      </c>
      <c r="E6" s="19" t="s">
        <v>266</v>
      </c>
      <c r="F6" s="20" t="s">
        <v>266</v>
      </c>
      <c r="G6" s="21" t="s">
        <v>267</v>
      </c>
      <c r="H6" s="21" t="s">
        <v>268</v>
      </c>
      <c r="I6" s="22" t="s">
        <v>269</v>
      </c>
      <c r="J6" s="20" t="s">
        <v>266</v>
      </c>
      <c r="K6" s="21" t="s">
        <v>267</v>
      </c>
      <c r="L6" s="21" t="s">
        <v>268</v>
      </c>
      <c r="M6" s="21" t="s">
        <v>269</v>
      </c>
      <c r="N6" s="23" t="s">
        <v>270</v>
      </c>
      <c r="O6" s="20" t="s">
        <v>268</v>
      </c>
      <c r="P6" s="21" t="s">
        <v>270</v>
      </c>
      <c r="Q6" s="21" t="s">
        <v>60</v>
      </c>
      <c r="R6" s="23" t="s">
        <v>61</v>
      </c>
      <c r="S6" s="20" t="s">
        <v>268</v>
      </c>
      <c r="T6" s="21" t="s">
        <v>60</v>
      </c>
      <c r="U6" s="21" t="s">
        <v>61</v>
      </c>
      <c r="V6" s="21" t="s">
        <v>271</v>
      </c>
      <c r="W6" s="22" t="s">
        <v>272</v>
      </c>
      <c r="X6" s="20" t="s">
        <v>273</v>
      </c>
      <c r="Y6" s="24" t="s">
        <v>274</v>
      </c>
      <c r="Z6" s="22" t="s">
        <v>275</v>
      </c>
      <c r="AA6" s="16">
        <f t="shared" si="0"/>
        <v>7.928240740740739E-05</v>
      </c>
      <c r="AB6" s="9"/>
    </row>
    <row r="7" spans="1:28" ht="15">
      <c r="A7" s="25" t="s">
        <v>276</v>
      </c>
      <c r="B7" s="26">
        <f>SUM(C7/2)</f>
        <v>0.00013206018518518523</v>
      </c>
      <c r="C7" s="27">
        <f aca="true" t="shared" si="1" ref="C7:C18">SUM(L7-AA5-AA5-AA5)/2</f>
        <v>0.00026412037037037045</v>
      </c>
      <c r="D7" s="26">
        <f>SUM(E7/2)</f>
        <v>0.00015092592592592596</v>
      </c>
      <c r="E7" s="27">
        <f aca="true" t="shared" si="2" ref="E7:E18">SUM(L7-AA5-AA5)/2</f>
        <v>0.0003018518518518519</v>
      </c>
      <c r="F7" s="28">
        <f>SUM(H7/2)</f>
        <v>0.0003395833333333334</v>
      </c>
      <c r="G7" s="28">
        <f>SUM((F7/2)+F7)</f>
        <v>0.0005093750000000001</v>
      </c>
      <c r="H7" s="28">
        <f aca="true" t="shared" si="3" ref="H7:H18">SUM(L7-AA5)</f>
        <v>0.0006791666666666668</v>
      </c>
      <c r="I7" s="27">
        <f>SUM(F7+G7)</f>
        <v>0.0008489583333333335</v>
      </c>
      <c r="J7" s="29">
        <f>SUM(L7/2)</f>
        <v>0.00037731481481481486</v>
      </c>
      <c r="K7" s="30">
        <f>SUM((J7/2)+J7)</f>
        <v>0.0005659722222222223</v>
      </c>
      <c r="L7" s="30">
        <v>0.0007546296296296297</v>
      </c>
      <c r="M7" s="30">
        <f>SUM(J7+K7)</f>
        <v>0.0009432870370370372</v>
      </c>
      <c r="N7" s="31">
        <f aca="true" t="shared" si="4" ref="N7:N18">SUM(J7+L7)</f>
        <v>0.0011319444444444445</v>
      </c>
      <c r="O7" s="29">
        <f aca="true" t="shared" si="5" ref="O7:O18">SUM(L7+(AA5/2))</f>
        <v>0.0007923611111111112</v>
      </c>
      <c r="P7" s="30">
        <f>SUM(O7+(O7/2))</f>
        <v>0.0011885416666666667</v>
      </c>
      <c r="Q7" s="30">
        <f>SUM(O7*2)</f>
        <v>0.0015847222222222224</v>
      </c>
      <c r="R7" s="31">
        <f>SUM(O7+P7)</f>
        <v>0.001980902777777778</v>
      </c>
      <c r="S7" s="29">
        <f aca="true" t="shared" si="6" ref="S7:S18">SUM(L7+AA5)</f>
        <v>0.0008300925925925927</v>
      </c>
      <c r="T7" s="30">
        <f>SUM(S7*2)</f>
        <v>0.0016601851851851853</v>
      </c>
      <c r="U7" s="30">
        <f>SUM(W7/2)</f>
        <v>0.0020752314814814817</v>
      </c>
      <c r="V7" s="30">
        <f>SUM(T7*2)</f>
        <v>0.0033203703703703707</v>
      </c>
      <c r="W7" s="30">
        <f>SUM(S7+V7)</f>
        <v>0.0041504629629629634</v>
      </c>
      <c r="X7" s="26">
        <f aca="true" t="shared" si="7" ref="X7:X18">SUM(S7+AA5/2)</f>
        <v>0.0008678240740740741</v>
      </c>
      <c r="Y7" s="28">
        <f>SUM(X7*2)</f>
        <v>0.0017356481481481483</v>
      </c>
      <c r="Z7" s="27">
        <f aca="true" t="shared" si="8" ref="Z7:Z18">SUM(U7+AA5/2)</f>
        <v>0.002112962962962963</v>
      </c>
      <c r="AA7" s="16">
        <f t="shared" si="0"/>
        <v>8.333333333333333E-05</v>
      </c>
      <c r="AB7" s="9"/>
    </row>
    <row r="8" spans="1:28" ht="15">
      <c r="A8" s="32" t="s">
        <v>277</v>
      </c>
      <c r="B8" s="29">
        <f aca="true" t="shared" si="9" ref="B8:B18">SUM(C8/2)</f>
        <v>0.00013874421296296296</v>
      </c>
      <c r="C8" s="31">
        <f t="shared" si="1"/>
        <v>0.00027748842592592593</v>
      </c>
      <c r="D8" s="29">
        <f aca="true" t="shared" si="10" ref="D8:D18">SUM(E8/2)</f>
        <v>0.0001585648148148148</v>
      </c>
      <c r="E8" s="31">
        <f t="shared" si="2"/>
        <v>0.0003171296296296296</v>
      </c>
      <c r="F8" s="30">
        <f aca="true" t="shared" si="11" ref="F8:F18">SUM(H8/2)</f>
        <v>0.0003567708333333333</v>
      </c>
      <c r="G8" s="30">
        <f aca="true" t="shared" si="12" ref="G8:G18">SUM((F8/2)+F8)</f>
        <v>0.0005351562499999999</v>
      </c>
      <c r="H8" s="30">
        <f t="shared" si="3"/>
        <v>0.0007135416666666666</v>
      </c>
      <c r="I8" s="31">
        <f aca="true" t="shared" si="13" ref="I8:I18">SUM(F8+G8)</f>
        <v>0.0008919270833333332</v>
      </c>
      <c r="J8" s="29">
        <f aca="true" t="shared" si="14" ref="J8:J18">SUM(L8/2)</f>
        <v>0.00039641203703703697</v>
      </c>
      <c r="K8" s="30">
        <f aca="true" t="shared" si="15" ref="K8:K18">SUM((J8/2)+J8)</f>
        <v>0.0005946180555555555</v>
      </c>
      <c r="L8" s="30">
        <v>0.0007928240740740739</v>
      </c>
      <c r="M8" s="30">
        <f aca="true" t="shared" si="16" ref="M8:M18">SUM(J8+K8)</f>
        <v>0.0009910300925925924</v>
      </c>
      <c r="N8" s="31">
        <f t="shared" si="4"/>
        <v>0.001189236111111111</v>
      </c>
      <c r="O8" s="29">
        <f t="shared" si="5"/>
        <v>0.0008324652777777777</v>
      </c>
      <c r="P8" s="30">
        <f aca="true" t="shared" si="17" ref="P8:P18">SUM(O8+(O8/2))</f>
        <v>0.0012486979166666666</v>
      </c>
      <c r="Q8" s="30">
        <f aca="true" t="shared" si="18" ref="Q8:Q18">SUM(O8*2)</f>
        <v>0.0016649305555555553</v>
      </c>
      <c r="R8" s="31">
        <f aca="true" t="shared" si="19" ref="R8:R18">SUM(O8+P8)</f>
        <v>0.0020811631944444445</v>
      </c>
      <c r="S8" s="29">
        <f t="shared" si="6"/>
        <v>0.0008721064814814813</v>
      </c>
      <c r="T8" s="30">
        <f aca="true" t="shared" si="20" ref="T8:T18">SUM(S8*2)</f>
        <v>0.0017442129629629626</v>
      </c>
      <c r="U8" s="30">
        <f aca="true" t="shared" si="21" ref="U8:U18">SUM(W8/2)</f>
        <v>0.0021802662037037034</v>
      </c>
      <c r="V8" s="30">
        <f aca="true" t="shared" si="22" ref="V8:V18">SUM(T8*2)</f>
        <v>0.003488425925925925</v>
      </c>
      <c r="W8" s="30">
        <f aca="true" t="shared" si="23" ref="W8:W18">SUM(S8+V8)</f>
        <v>0.004360532407407407</v>
      </c>
      <c r="X8" s="29">
        <f t="shared" si="7"/>
        <v>0.000911747685185185</v>
      </c>
      <c r="Y8" s="30">
        <f aca="true" t="shared" si="24" ref="Y8:Y18">SUM(X8*2)</f>
        <v>0.00182349537037037</v>
      </c>
      <c r="Z8" s="31">
        <f t="shared" si="8"/>
        <v>0.002219907407407407</v>
      </c>
      <c r="AA8" s="16">
        <f t="shared" si="0"/>
        <v>8.796296296296297E-05</v>
      </c>
      <c r="AB8" s="9"/>
    </row>
    <row r="9" spans="1:28" ht="15">
      <c r="A9" s="32" t="s">
        <v>278</v>
      </c>
      <c r="B9" s="29">
        <f t="shared" si="9"/>
        <v>0.00014583333333333332</v>
      </c>
      <c r="C9" s="31">
        <f t="shared" si="1"/>
        <v>0.00029166666666666664</v>
      </c>
      <c r="D9" s="29">
        <f t="shared" si="10"/>
        <v>0.00016666666666666666</v>
      </c>
      <c r="E9" s="31">
        <f t="shared" si="2"/>
        <v>0.0003333333333333333</v>
      </c>
      <c r="F9" s="30">
        <f t="shared" si="11"/>
        <v>0.000375</v>
      </c>
      <c r="G9" s="30">
        <f t="shared" si="12"/>
        <v>0.0005625000000000001</v>
      </c>
      <c r="H9" s="30">
        <f t="shared" si="3"/>
        <v>0.00075</v>
      </c>
      <c r="I9" s="31">
        <f t="shared" si="13"/>
        <v>0.0009375000000000001</v>
      </c>
      <c r="J9" s="29">
        <f t="shared" si="14"/>
        <v>0.0004166666666666667</v>
      </c>
      <c r="K9" s="30">
        <f t="shared" si="15"/>
        <v>0.000625</v>
      </c>
      <c r="L9" s="30">
        <v>0.0008333333333333334</v>
      </c>
      <c r="M9" s="30">
        <f t="shared" si="16"/>
        <v>0.0010416666666666667</v>
      </c>
      <c r="N9" s="31">
        <f t="shared" si="4"/>
        <v>0.00125</v>
      </c>
      <c r="O9" s="29">
        <f t="shared" si="5"/>
        <v>0.000875</v>
      </c>
      <c r="P9" s="30">
        <f t="shared" si="17"/>
        <v>0.0013125</v>
      </c>
      <c r="Q9" s="30">
        <f t="shared" si="18"/>
        <v>0.00175</v>
      </c>
      <c r="R9" s="31">
        <f t="shared" si="19"/>
        <v>0.0021875</v>
      </c>
      <c r="S9" s="29">
        <f t="shared" si="6"/>
        <v>0.0009166666666666668</v>
      </c>
      <c r="T9" s="30">
        <f t="shared" si="20"/>
        <v>0.0018333333333333335</v>
      </c>
      <c r="U9" s="30">
        <f t="shared" si="21"/>
        <v>0.0022916666666666667</v>
      </c>
      <c r="V9" s="30">
        <f t="shared" si="22"/>
        <v>0.003666666666666667</v>
      </c>
      <c r="W9" s="30">
        <f t="shared" si="23"/>
        <v>0.004583333333333333</v>
      </c>
      <c r="X9" s="29">
        <f t="shared" si="7"/>
        <v>0.0009583333333333334</v>
      </c>
      <c r="Y9" s="30">
        <f t="shared" si="24"/>
        <v>0.0019166666666666668</v>
      </c>
      <c r="Z9" s="31">
        <f t="shared" si="8"/>
        <v>0.0023333333333333335</v>
      </c>
      <c r="AA9" s="16">
        <f t="shared" si="0"/>
        <v>9.259259259259259E-05</v>
      </c>
      <c r="AB9" s="9"/>
    </row>
    <row r="10" spans="1:28" ht="15">
      <c r="A10" s="32" t="s">
        <v>279</v>
      </c>
      <c r="B10" s="29">
        <f t="shared" si="9"/>
        <v>0.00015393518518518518</v>
      </c>
      <c r="C10" s="31">
        <f t="shared" si="1"/>
        <v>0.00030787037037037035</v>
      </c>
      <c r="D10" s="29">
        <f t="shared" si="10"/>
        <v>0.00017592592592592592</v>
      </c>
      <c r="E10" s="31">
        <f t="shared" si="2"/>
        <v>0.00035185185185185184</v>
      </c>
      <c r="F10" s="30">
        <f t="shared" si="11"/>
        <v>0.0003958333333333333</v>
      </c>
      <c r="G10" s="30">
        <f t="shared" si="12"/>
        <v>0.00059375</v>
      </c>
      <c r="H10" s="30">
        <f t="shared" si="3"/>
        <v>0.0007916666666666666</v>
      </c>
      <c r="I10" s="31">
        <f t="shared" si="13"/>
        <v>0.0009895833333333332</v>
      </c>
      <c r="J10" s="29">
        <f t="shared" si="14"/>
        <v>0.0004398148148148148</v>
      </c>
      <c r="K10" s="30">
        <f t="shared" si="15"/>
        <v>0.0006597222222222222</v>
      </c>
      <c r="L10" s="30">
        <v>0.0008796296296296296</v>
      </c>
      <c r="M10" s="30">
        <f t="shared" si="16"/>
        <v>0.001099537037037037</v>
      </c>
      <c r="N10" s="31">
        <f t="shared" si="4"/>
        <v>0.0013194444444444445</v>
      </c>
      <c r="O10" s="29">
        <f t="shared" si="5"/>
        <v>0.0009236111111111112</v>
      </c>
      <c r="P10" s="30">
        <f t="shared" si="17"/>
        <v>0.0013854166666666667</v>
      </c>
      <c r="Q10" s="30">
        <f t="shared" si="18"/>
        <v>0.0018472222222222223</v>
      </c>
      <c r="R10" s="31">
        <f t="shared" si="19"/>
        <v>0.002309027777777778</v>
      </c>
      <c r="S10" s="29">
        <f t="shared" si="6"/>
        <v>0.0009675925925925926</v>
      </c>
      <c r="T10" s="30">
        <f t="shared" si="20"/>
        <v>0.0019351851851851852</v>
      </c>
      <c r="U10" s="30">
        <f t="shared" si="21"/>
        <v>0.0024189814814814816</v>
      </c>
      <c r="V10" s="30">
        <f t="shared" si="22"/>
        <v>0.0038703703703703704</v>
      </c>
      <c r="W10" s="30">
        <f t="shared" si="23"/>
        <v>0.004837962962962963</v>
      </c>
      <c r="X10" s="29">
        <f t="shared" si="7"/>
        <v>0.001011574074074074</v>
      </c>
      <c r="Y10" s="30">
        <f t="shared" si="24"/>
        <v>0.002023148148148148</v>
      </c>
      <c r="Z10" s="31">
        <f t="shared" si="8"/>
        <v>0.0024629629629629632</v>
      </c>
      <c r="AA10" s="16">
        <f t="shared" si="0"/>
        <v>9.814814814814815E-05</v>
      </c>
      <c r="AB10" s="9"/>
    </row>
    <row r="11" spans="1:28" ht="15">
      <c r="A11" s="32" t="s">
        <v>280</v>
      </c>
      <c r="B11" s="29">
        <f t="shared" si="9"/>
        <v>0.00016203703703703703</v>
      </c>
      <c r="C11" s="31">
        <f t="shared" si="1"/>
        <v>0.00032407407407407406</v>
      </c>
      <c r="D11" s="29">
        <f t="shared" si="10"/>
        <v>0.00018518518518518518</v>
      </c>
      <c r="E11" s="31">
        <f t="shared" si="2"/>
        <v>0.00037037037037037035</v>
      </c>
      <c r="F11" s="30">
        <f t="shared" si="11"/>
        <v>0.00041666666666666664</v>
      </c>
      <c r="G11" s="30">
        <f t="shared" si="12"/>
        <v>0.0006249999999999999</v>
      </c>
      <c r="H11" s="30">
        <f t="shared" si="3"/>
        <v>0.0008333333333333333</v>
      </c>
      <c r="I11" s="31">
        <f t="shared" si="13"/>
        <v>0.0010416666666666664</v>
      </c>
      <c r="J11" s="29">
        <f t="shared" si="14"/>
        <v>0.0004629629629629629</v>
      </c>
      <c r="K11" s="30">
        <f t="shared" si="15"/>
        <v>0.0006944444444444444</v>
      </c>
      <c r="L11" s="30">
        <v>0.0009259259259259259</v>
      </c>
      <c r="M11" s="30">
        <f t="shared" si="16"/>
        <v>0.0011574074074074073</v>
      </c>
      <c r="N11" s="31">
        <f t="shared" si="4"/>
        <v>0.0013888888888888887</v>
      </c>
      <c r="O11" s="29">
        <f t="shared" si="5"/>
        <v>0.0009722222222222222</v>
      </c>
      <c r="P11" s="30">
        <f t="shared" si="17"/>
        <v>0.0014583333333333332</v>
      </c>
      <c r="Q11" s="30">
        <f t="shared" si="18"/>
        <v>0.0019444444444444444</v>
      </c>
      <c r="R11" s="31">
        <f t="shared" si="19"/>
        <v>0.0024305555555555556</v>
      </c>
      <c r="S11" s="29">
        <f t="shared" si="6"/>
        <v>0.0010185185185185184</v>
      </c>
      <c r="T11" s="30">
        <f t="shared" si="20"/>
        <v>0.002037037037037037</v>
      </c>
      <c r="U11" s="30">
        <f t="shared" si="21"/>
        <v>0.002546296296296296</v>
      </c>
      <c r="V11" s="30">
        <f t="shared" si="22"/>
        <v>0.004074074074074074</v>
      </c>
      <c r="W11" s="30">
        <f t="shared" si="23"/>
        <v>0.005092592592592592</v>
      </c>
      <c r="X11" s="29">
        <f t="shared" si="7"/>
        <v>0.0010648148148148147</v>
      </c>
      <c r="Y11" s="30">
        <f t="shared" si="24"/>
        <v>0.0021296296296296293</v>
      </c>
      <c r="Z11" s="31">
        <f t="shared" si="8"/>
        <v>0.0025925925925925925</v>
      </c>
      <c r="AA11" s="16">
        <f t="shared" si="0"/>
        <v>0.00010416666666666666</v>
      </c>
      <c r="AB11" s="9"/>
    </row>
    <row r="12" spans="1:28" ht="15">
      <c r="A12" s="32" t="s">
        <v>281</v>
      </c>
      <c r="B12" s="29">
        <f t="shared" si="9"/>
        <v>0.0001717592592592592</v>
      </c>
      <c r="C12" s="31">
        <f t="shared" si="1"/>
        <v>0.0003435185185185184</v>
      </c>
      <c r="D12" s="29">
        <f t="shared" si="10"/>
        <v>0.00019629629629629625</v>
      </c>
      <c r="E12" s="31">
        <f t="shared" si="2"/>
        <v>0.0003925925925925925</v>
      </c>
      <c r="F12" s="30">
        <f t="shared" si="11"/>
        <v>0.0004416666666666666</v>
      </c>
      <c r="G12" s="30">
        <f t="shared" si="12"/>
        <v>0.0006624999999999999</v>
      </c>
      <c r="H12" s="30">
        <f t="shared" si="3"/>
        <v>0.0008833333333333332</v>
      </c>
      <c r="I12" s="31">
        <f t="shared" si="13"/>
        <v>0.0011041666666666665</v>
      </c>
      <c r="J12" s="29">
        <f t="shared" si="14"/>
        <v>0.0004907407407407407</v>
      </c>
      <c r="K12" s="30">
        <f t="shared" si="15"/>
        <v>0.000736111111111111</v>
      </c>
      <c r="L12" s="30">
        <v>0.0009814814814814814</v>
      </c>
      <c r="M12" s="30">
        <f t="shared" si="16"/>
        <v>0.0012268518518518518</v>
      </c>
      <c r="N12" s="31">
        <f t="shared" si="4"/>
        <v>0.001472222222222222</v>
      </c>
      <c r="O12" s="29">
        <f t="shared" si="5"/>
        <v>0.0010305555555555554</v>
      </c>
      <c r="P12" s="30">
        <f t="shared" si="17"/>
        <v>0.001545833333333333</v>
      </c>
      <c r="Q12" s="30">
        <f t="shared" si="18"/>
        <v>0.0020611111111111108</v>
      </c>
      <c r="R12" s="31">
        <f t="shared" si="19"/>
        <v>0.0025763888888888885</v>
      </c>
      <c r="S12" s="29">
        <f t="shared" si="6"/>
        <v>0.0010796296296296296</v>
      </c>
      <c r="T12" s="30">
        <f t="shared" si="20"/>
        <v>0.002159259259259259</v>
      </c>
      <c r="U12" s="30">
        <f t="shared" si="21"/>
        <v>0.0026990740740740742</v>
      </c>
      <c r="V12" s="30">
        <f t="shared" si="22"/>
        <v>0.004318518518518518</v>
      </c>
      <c r="W12" s="30">
        <f t="shared" si="23"/>
        <v>0.0053981481481481484</v>
      </c>
      <c r="X12" s="29">
        <f t="shared" si="7"/>
        <v>0.0011287037037037036</v>
      </c>
      <c r="Y12" s="30">
        <f t="shared" si="24"/>
        <v>0.002257407407407407</v>
      </c>
      <c r="Z12" s="31">
        <f t="shared" si="8"/>
        <v>0.0027481481481481484</v>
      </c>
      <c r="AA12" s="16">
        <f t="shared" si="0"/>
        <v>0.00011111111111111112</v>
      </c>
      <c r="AB12" s="9"/>
    </row>
    <row r="13" spans="1:28" ht="15">
      <c r="A13" s="32" t="s">
        <v>282</v>
      </c>
      <c r="B13" s="29">
        <f t="shared" si="9"/>
        <v>0.00018229166666666665</v>
      </c>
      <c r="C13" s="31">
        <f t="shared" si="1"/>
        <v>0.0003645833333333333</v>
      </c>
      <c r="D13" s="29">
        <f t="shared" si="10"/>
        <v>0.00020833333333333332</v>
      </c>
      <c r="E13" s="31">
        <f t="shared" si="2"/>
        <v>0.00041666666666666664</v>
      </c>
      <c r="F13" s="30">
        <f t="shared" si="11"/>
        <v>0.00046875</v>
      </c>
      <c r="G13" s="30">
        <f t="shared" si="12"/>
        <v>0.000703125</v>
      </c>
      <c r="H13" s="30">
        <f t="shared" si="3"/>
        <v>0.0009375</v>
      </c>
      <c r="I13" s="31">
        <f t="shared" si="13"/>
        <v>0.001171875</v>
      </c>
      <c r="J13" s="29">
        <f t="shared" si="14"/>
        <v>0.0005208333333333333</v>
      </c>
      <c r="K13" s="30">
        <f t="shared" si="15"/>
        <v>0.00078125</v>
      </c>
      <c r="L13" s="30">
        <v>0.0010416666666666667</v>
      </c>
      <c r="M13" s="30">
        <f t="shared" si="16"/>
        <v>0.0013020833333333335</v>
      </c>
      <c r="N13" s="31">
        <f t="shared" si="4"/>
        <v>0.0015625</v>
      </c>
      <c r="O13" s="29">
        <f t="shared" si="5"/>
        <v>0.0010937499999999999</v>
      </c>
      <c r="P13" s="30">
        <f t="shared" si="17"/>
        <v>0.0016406249999999997</v>
      </c>
      <c r="Q13" s="30">
        <f t="shared" si="18"/>
        <v>0.0021874999999999998</v>
      </c>
      <c r="R13" s="31">
        <f t="shared" si="19"/>
        <v>0.002734375</v>
      </c>
      <c r="S13" s="29">
        <f t="shared" si="6"/>
        <v>0.0011458333333333333</v>
      </c>
      <c r="T13" s="30">
        <f t="shared" si="20"/>
        <v>0.0022916666666666667</v>
      </c>
      <c r="U13" s="30">
        <f t="shared" si="21"/>
        <v>0.0028645833333333336</v>
      </c>
      <c r="V13" s="30">
        <f t="shared" si="22"/>
        <v>0.004583333333333333</v>
      </c>
      <c r="W13" s="30">
        <f t="shared" si="23"/>
        <v>0.005729166666666667</v>
      </c>
      <c r="X13" s="29">
        <f t="shared" si="7"/>
        <v>0.0011979166666666666</v>
      </c>
      <c r="Y13" s="30">
        <f t="shared" si="24"/>
        <v>0.002395833333333333</v>
      </c>
      <c r="Z13" s="31">
        <f t="shared" si="8"/>
        <v>0.002916666666666667</v>
      </c>
      <c r="AA13" s="16">
        <f t="shared" si="0"/>
        <v>0.00011898148148148147</v>
      </c>
      <c r="AB13" s="9"/>
    </row>
    <row r="14" spans="1:28" ht="15">
      <c r="A14" s="32" t="s">
        <v>283</v>
      </c>
      <c r="B14" s="29">
        <f t="shared" si="9"/>
        <v>0.00019444444444444446</v>
      </c>
      <c r="C14" s="31">
        <f t="shared" si="1"/>
        <v>0.0003888888888888889</v>
      </c>
      <c r="D14" s="29">
        <f t="shared" si="10"/>
        <v>0.00022222222222222223</v>
      </c>
      <c r="E14" s="31">
        <f t="shared" si="2"/>
        <v>0.00044444444444444447</v>
      </c>
      <c r="F14" s="30">
        <f t="shared" si="11"/>
        <v>0.0005</v>
      </c>
      <c r="G14" s="30">
        <f t="shared" si="12"/>
        <v>0.00075</v>
      </c>
      <c r="H14" s="30">
        <f t="shared" si="3"/>
        <v>0.001</v>
      </c>
      <c r="I14" s="31">
        <f t="shared" si="13"/>
        <v>0.00125</v>
      </c>
      <c r="J14" s="29">
        <f t="shared" si="14"/>
        <v>0.0005555555555555556</v>
      </c>
      <c r="K14" s="30">
        <f t="shared" si="15"/>
        <v>0.0008333333333333333</v>
      </c>
      <c r="L14" s="30">
        <v>0.0011111111111111111</v>
      </c>
      <c r="M14" s="30">
        <f t="shared" si="16"/>
        <v>0.0013888888888888887</v>
      </c>
      <c r="N14" s="31">
        <f t="shared" si="4"/>
        <v>0.0016666666666666666</v>
      </c>
      <c r="O14" s="29">
        <f t="shared" si="5"/>
        <v>0.0011666666666666668</v>
      </c>
      <c r="P14" s="30">
        <f t="shared" si="17"/>
        <v>0.0017500000000000003</v>
      </c>
      <c r="Q14" s="30">
        <f t="shared" si="18"/>
        <v>0.0023333333333333335</v>
      </c>
      <c r="R14" s="31">
        <f t="shared" si="19"/>
        <v>0.0029166666666666672</v>
      </c>
      <c r="S14" s="29">
        <f t="shared" si="6"/>
        <v>0.0012222222222222222</v>
      </c>
      <c r="T14" s="30">
        <f t="shared" si="20"/>
        <v>0.0024444444444444444</v>
      </c>
      <c r="U14" s="30">
        <f t="shared" si="21"/>
        <v>0.0030555555555555553</v>
      </c>
      <c r="V14" s="30">
        <f t="shared" si="22"/>
        <v>0.004888888888888889</v>
      </c>
      <c r="W14" s="30">
        <f t="shared" si="23"/>
        <v>0.0061111111111111106</v>
      </c>
      <c r="X14" s="29">
        <f t="shared" si="7"/>
        <v>0.0012777777777777779</v>
      </c>
      <c r="Y14" s="30">
        <f t="shared" si="24"/>
        <v>0.0025555555555555557</v>
      </c>
      <c r="Z14" s="31">
        <f t="shared" si="8"/>
        <v>0.003111111111111111</v>
      </c>
      <c r="AA14" s="16">
        <f t="shared" si="0"/>
        <v>0.000128125</v>
      </c>
      <c r="AB14" s="9"/>
    </row>
    <row r="15" spans="1:28" ht="15">
      <c r="A15" s="32" t="s">
        <v>284</v>
      </c>
      <c r="B15" s="29">
        <f t="shared" si="9"/>
        <v>0.00020821759259259263</v>
      </c>
      <c r="C15" s="31">
        <f t="shared" si="1"/>
        <v>0.00041643518518518527</v>
      </c>
      <c r="D15" s="29">
        <f t="shared" si="10"/>
        <v>0.000237962962962963</v>
      </c>
      <c r="E15" s="31">
        <f t="shared" si="2"/>
        <v>0.000475925925925926</v>
      </c>
      <c r="F15" s="30">
        <f t="shared" si="11"/>
        <v>0.0005354166666666667</v>
      </c>
      <c r="G15" s="30">
        <f t="shared" si="12"/>
        <v>0.000803125</v>
      </c>
      <c r="H15" s="30">
        <f t="shared" si="3"/>
        <v>0.0010708333333333334</v>
      </c>
      <c r="I15" s="31">
        <f t="shared" si="13"/>
        <v>0.0013385416666666667</v>
      </c>
      <c r="J15" s="29">
        <f t="shared" si="14"/>
        <v>0.0005949074074074074</v>
      </c>
      <c r="K15" s="30">
        <f t="shared" si="15"/>
        <v>0.0008923611111111111</v>
      </c>
      <c r="L15" s="30">
        <v>0.0011898148148148148</v>
      </c>
      <c r="M15" s="30">
        <f t="shared" si="16"/>
        <v>0.0014872685185185184</v>
      </c>
      <c r="N15" s="31">
        <f t="shared" si="4"/>
        <v>0.0017847222222222223</v>
      </c>
      <c r="O15" s="29">
        <f t="shared" si="5"/>
        <v>0.0012493055555555556</v>
      </c>
      <c r="P15" s="30">
        <f t="shared" si="17"/>
        <v>0.0018739583333333334</v>
      </c>
      <c r="Q15" s="30">
        <f t="shared" si="18"/>
        <v>0.002498611111111111</v>
      </c>
      <c r="R15" s="31">
        <f t="shared" si="19"/>
        <v>0.003123263888888889</v>
      </c>
      <c r="S15" s="29">
        <f t="shared" si="6"/>
        <v>0.0013087962962962962</v>
      </c>
      <c r="T15" s="30">
        <f t="shared" si="20"/>
        <v>0.0026175925925925924</v>
      </c>
      <c r="U15" s="30">
        <f t="shared" si="21"/>
        <v>0.0032719907407407402</v>
      </c>
      <c r="V15" s="30">
        <f t="shared" si="22"/>
        <v>0.005235185185185185</v>
      </c>
      <c r="W15" s="30">
        <f t="shared" si="23"/>
        <v>0.0065439814814814805</v>
      </c>
      <c r="X15" s="29">
        <f t="shared" si="7"/>
        <v>0.001368287037037037</v>
      </c>
      <c r="Y15" s="30">
        <f t="shared" si="24"/>
        <v>0.002736574074074074</v>
      </c>
      <c r="Z15" s="31">
        <f t="shared" si="8"/>
        <v>0.003331481481481481</v>
      </c>
      <c r="AA15" s="16">
        <f t="shared" si="0"/>
        <v>0.0001388888888888889</v>
      </c>
      <c r="AB15" s="9"/>
    </row>
    <row r="16" spans="1:28" ht="15">
      <c r="A16" s="32" t="s">
        <v>285</v>
      </c>
      <c r="B16" s="29">
        <f t="shared" si="9"/>
        <v>0.00022421875000000003</v>
      </c>
      <c r="C16" s="31">
        <f t="shared" si="1"/>
        <v>0.00044843750000000005</v>
      </c>
      <c r="D16" s="29">
        <f t="shared" si="10"/>
        <v>0.00025625</v>
      </c>
      <c r="E16" s="31">
        <f t="shared" si="2"/>
        <v>0.0005125</v>
      </c>
      <c r="F16" s="30">
        <f t="shared" si="11"/>
        <v>0.0005765625</v>
      </c>
      <c r="G16" s="30">
        <f t="shared" si="12"/>
        <v>0.00086484375</v>
      </c>
      <c r="H16" s="30">
        <f t="shared" si="3"/>
        <v>0.001153125</v>
      </c>
      <c r="I16" s="31">
        <f t="shared" si="13"/>
        <v>0.00144140625</v>
      </c>
      <c r="J16" s="29">
        <f t="shared" si="14"/>
        <v>0.000640625</v>
      </c>
      <c r="K16" s="30">
        <f t="shared" si="15"/>
        <v>0.0009609375</v>
      </c>
      <c r="L16" s="30">
        <v>0.00128125</v>
      </c>
      <c r="M16" s="30">
        <f t="shared" si="16"/>
        <v>0.0016015625000000001</v>
      </c>
      <c r="N16" s="31">
        <f t="shared" si="4"/>
        <v>0.001921875</v>
      </c>
      <c r="O16" s="29">
        <f t="shared" si="5"/>
        <v>0.0013453125000000002</v>
      </c>
      <c r="P16" s="30">
        <f t="shared" si="17"/>
        <v>0.0020179687500000002</v>
      </c>
      <c r="Q16" s="30">
        <f t="shared" si="18"/>
        <v>0.0026906250000000003</v>
      </c>
      <c r="R16" s="31">
        <f t="shared" si="19"/>
        <v>0.0033632812500000004</v>
      </c>
      <c r="S16" s="29">
        <f t="shared" si="6"/>
        <v>0.001409375</v>
      </c>
      <c r="T16" s="30">
        <f t="shared" si="20"/>
        <v>0.00281875</v>
      </c>
      <c r="U16" s="30">
        <f t="shared" si="21"/>
        <v>0.0035234375</v>
      </c>
      <c r="V16" s="30">
        <f t="shared" si="22"/>
        <v>0.0056375</v>
      </c>
      <c r="W16" s="30">
        <f t="shared" si="23"/>
        <v>0.007046875</v>
      </c>
      <c r="X16" s="29">
        <f t="shared" si="7"/>
        <v>0.0014734375000000001</v>
      </c>
      <c r="Y16" s="30">
        <f t="shared" si="24"/>
        <v>0.0029468750000000003</v>
      </c>
      <c r="Z16" s="31">
        <f t="shared" si="8"/>
        <v>0.0035875</v>
      </c>
      <c r="AA16" s="16">
        <f t="shared" si="0"/>
        <v>0.00015138888888888892</v>
      </c>
      <c r="AB16" s="9"/>
    </row>
    <row r="17" spans="1:28" ht="15">
      <c r="A17" s="32" t="s">
        <v>286</v>
      </c>
      <c r="B17" s="29">
        <f t="shared" si="9"/>
        <v>0.00024305555555555555</v>
      </c>
      <c r="C17" s="31">
        <f t="shared" si="1"/>
        <v>0.0004861111111111111</v>
      </c>
      <c r="D17" s="29">
        <f t="shared" si="10"/>
        <v>0.0002777777777777778</v>
      </c>
      <c r="E17" s="31">
        <f t="shared" si="2"/>
        <v>0.0005555555555555556</v>
      </c>
      <c r="F17" s="30">
        <f t="shared" si="11"/>
        <v>0.000625</v>
      </c>
      <c r="G17" s="30">
        <f t="shared" si="12"/>
        <v>0.0009375</v>
      </c>
      <c r="H17" s="30">
        <f t="shared" si="3"/>
        <v>0.00125</v>
      </c>
      <c r="I17" s="31">
        <f t="shared" si="13"/>
        <v>0.0015625</v>
      </c>
      <c r="J17" s="29">
        <f t="shared" si="14"/>
        <v>0.0006944444444444445</v>
      </c>
      <c r="K17" s="30">
        <f t="shared" si="15"/>
        <v>0.0010416666666666667</v>
      </c>
      <c r="L17" s="30">
        <v>0.001388888888888889</v>
      </c>
      <c r="M17" s="30">
        <f t="shared" si="16"/>
        <v>0.001736111111111111</v>
      </c>
      <c r="N17" s="31">
        <f t="shared" si="4"/>
        <v>0.0020833333333333333</v>
      </c>
      <c r="O17" s="29">
        <f t="shared" si="5"/>
        <v>0.0014583333333333334</v>
      </c>
      <c r="P17" s="30">
        <f t="shared" si="17"/>
        <v>0.0021875</v>
      </c>
      <c r="Q17" s="30">
        <f t="shared" si="18"/>
        <v>0.002916666666666667</v>
      </c>
      <c r="R17" s="31">
        <f t="shared" si="19"/>
        <v>0.0036458333333333334</v>
      </c>
      <c r="S17" s="29">
        <f t="shared" si="6"/>
        <v>0.0015277777777777779</v>
      </c>
      <c r="T17" s="30">
        <f t="shared" si="20"/>
        <v>0.0030555555555555557</v>
      </c>
      <c r="U17" s="30">
        <f t="shared" si="21"/>
        <v>0.0038194444444444448</v>
      </c>
      <c r="V17" s="30">
        <f t="shared" si="22"/>
        <v>0.006111111111111111</v>
      </c>
      <c r="W17" s="30">
        <f t="shared" si="23"/>
        <v>0.0076388888888888895</v>
      </c>
      <c r="X17" s="29">
        <f t="shared" si="7"/>
        <v>0.0015972222222222223</v>
      </c>
      <c r="Y17" s="30">
        <f t="shared" si="24"/>
        <v>0.0031944444444444446</v>
      </c>
      <c r="Z17" s="31">
        <f t="shared" si="8"/>
        <v>0.003888888888888889</v>
      </c>
      <c r="AA17" s="15"/>
      <c r="AB17" s="9"/>
    </row>
    <row r="18" spans="1:28" ht="15.75" thickBot="1">
      <c r="A18" s="33" t="s">
        <v>287</v>
      </c>
      <c r="B18" s="34">
        <f t="shared" si="9"/>
        <v>0.00026493055555555563</v>
      </c>
      <c r="C18" s="35">
        <f t="shared" si="1"/>
        <v>0.0005298611111111113</v>
      </c>
      <c r="D18" s="34">
        <f t="shared" si="10"/>
        <v>0.00030277777777777784</v>
      </c>
      <c r="E18" s="35">
        <f t="shared" si="2"/>
        <v>0.0006055555555555557</v>
      </c>
      <c r="F18" s="36">
        <f t="shared" si="11"/>
        <v>0.0006812500000000001</v>
      </c>
      <c r="G18" s="36">
        <f t="shared" si="12"/>
        <v>0.0010218750000000002</v>
      </c>
      <c r="H18" s="36">
        <f t="shared" si="3"/>
        <v>0.0013625000000000002</v>
      </c>
      <c r="I18" s="35">
        <f t="shared" si="13"/>
        <v>0.0017031250000000002</v>
      </c>
      <c r="J18" s="34">
        <f t="shared" si="14"/>
        <v>0.0007569444444444445</v>
      </c>
      <c r="K18" s="36">
        <f t="shared" si="15"/>
        <v>0.0011354166666666667</v>
      </c>
      <c r="L18" s="36">
        <v>0.001513888888888889</v>
      </c>
      <c r="M18" s="36">
        <f t="shared" si="16"/>
        <v>0.0018923611111111112</v>
      </c>
      <c r="N18" s="35">
        <f t="shared" si="4"/>
        <v>0.0022708333333333335</v>
      </c>
      <c r="O18" s="34">
        <f t="shared" si="5"/>
        <v>0.0015895833333333335</v>
      </c>
      <c r="P18" s="36">
        <f t="shared" si="17"/>
        <v>0.002384375</v>
      </c>
      <c r="Q18" s="36">
        <f t="shared" si="18"/>
        <v>0.003179166666666667</v>
      </c>
      <c r="R18" s="35">
        <f t="shared" si="19"/>
        <v>0.003973958333333334</v>
      </c>
      <c r="S18" s="34">
        <f t="shared" si="6"/>
        <v>0.001665277777777778</v>
      </c>
      <c r="T18" s="36">
        <f t="shared" si="20"/>
        <v>0.003330555555555556</v>
      </c>
      <c r="U18" s="36">
        <f t="shared" si="21"/>
        <v>0.004163194444444445</v>
      </c>
      <c r="V18" s="36">
        <f t="shared" si="22"/>
        <v>0.006661111111111112</v>
      </c>
      <c r="W18" s="36">
        <f t="shared" si="23"/>
        <v>0.00832638888888889</v>
      </c>
      <c r="X18" s="34">
        <f t="shared" si="7"/>
        <v>0.0017409722222222223</v>
      </c>
      <c r="Y18" s="36">
        <f t="shared" si="24"/>
        <v>0.0034819444444444446</v>
      </c>
      <c r="Z18" s="35">
        <f t="shared" si="8"/>
        <v>0.004238888888888889</v>
      </c>
      <c r="AA18" s="15"/>
      <c r="AB18" s="9"/>
    </row>
    <row r="20" spans="20:25" ht="15">
      <c r="T20" s="37"/>
      <c r="U20" s="37"/>
      <c r="V20" s="37"/>
      <c r="W20" s="37"/>
      <c r="X20" s="37"/>
      <c r="Y20" s="37"/>
    </row>
    <row r="21" spans="20:25" ht="15">
      <c r="T21" s="37"/>
      <c r="U21" s="37"/>
      <c r="V21" s="37"/>
      <c r="W21" s="37"/>
      <c r="X21" s="37"/>
      <c r="Y21" s="37"/>
    </row>
    <row r="22" spans="20:25" ht="15">
      <c r="T22" s="37"/>
      <c r="U22" s="37"/>
      <c r="V22" s="37"/>
      <c r="W22" s="37"/>
      <c r="X22" s="37"/>
      <c r="Y22" s="37"/>
    </row>
    <row r="23" spans="20:25" ht="15">
      <c r="T23" s="37"/>
      <c r="U23" s="37"/>
      <c r="V23" s="37"/>
      <c r="W23" s="37"/>
      <c r="X23" s="37"/>
      <c r="Y23" s="37"/>
    </row>
    <row r="24" spans="20:25" ht="15">
      <c r="T24" s="37"/>
      <c r="U24" s="37"/>
      <c r="V24" s="37"/>
      <c r="W24" s="37"/>
      <c r="X24" s="37"/>
      <c r="Y24" s="37"/>
    </row>
    <row r="25" spans="20:25" ht="15">
      <c r="T25" s="37"/>
      <c r="U25" s="37"/>
      <c r="V25" s="37"/>
      <c r="W25" s="37"/>
      <c r="X25" s="37"/>
      <c r="Y25" s="37"/>
    </row>
    <row r="26" spans="20:25" ht="15">
      <c r="T26" s="37"/>
      <c r="U26" s="37"/>
      <c r="V26" s="37"/>
      <c r="W26" s="37"/>
      <c r="X26" s="37"/>
      <c r="Y26" s="37"/>
    </row>
    <row r="27" spans="20:25" ht="15">
      <c r="T27" s="37"/>
      <c r="U27" s="37"/>
      <c r="V27" s="37"/>
      <c r="W27" s="37"/>
      <c r="X27" s="37"/>
      <c r="Y27" s="37"/>
    </row>
    <row r="28" spans="20:25" ht="15">
      <c r="T28" s="37"/>
      <c r="U28" s="37"/>
      <c r="V28" s="37"/>
      <c r="W28" s="37"/>
      <c r="X28" s="37"/>
      <c r="Y28" s="37"/>
    </row>
    <row r="29" spans="20:25" ht="15">
      <c r="T29" s="37"/>
      <c r="U29" s="37"/>
      <c r="V29" s="37"/>
      <c r="W29" s="37"/>
      <c r="X29" s="37"/>
      <c r="Y29" s="37"/>
    </row>
    <row r="30" spans="20:25" ht="15">
      <c r="T30" s="37"/>
      <c r="U30" s="37"/>
      <c r="V30" s="37"/>
      <c r="W30" s="37"/>
      <c r="X30" s="37"/>
      <c r="Y30" s="37"/>
    </row>
    <row r="31" spans="20:25" ht="15">
      <c r="T31" s="37"/>
      <c r="U31" s="37"/>
      <c r="V31" s="37"/>
      <c r="W31" s="37"/>
      <c r="X31" s="37"/>
      <c r="Y31" s="37"/>
    </row>
  </sheetData>
  <sheetProtection/>
  <mergeCells count="8">
    <mergeCell ref="A1:Z1"/>
    <mergeCell ref="B5:C5"/>
    <mergeCell ref="D5:E5"/>
    <mergeCell ref="F5:I5"/>
    <mergeCell ref="J5:N5"/>
    <mergeCell ref="O5:R5"/>
    <mergeCell ref="S5:W5"/>
    <mergeCell ref="X5:Z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MAGUERESSE</dc:creator>
  <cp:keywords/>
  <dc:description/>
  <cp:lastModifiedBy>David</cp:lastModifiedBy>
  <cp:lastPrinted>2009-11-05T08:43:34Z</cp:lastPrinted>
  <dcterms:created xsi:type="dcterms:W3CDTF">2009-10-25T11:50:14Z</dcterms:created>
  <dcterms:modified xsi:type="dcterms:W3CDTF">2009-11-05T08:45:28Z</dcterms:modified>
  <cp:category/>
  <cp:version/>
  <cp:contentType/>
  <cp:contentStatus/>
</cp:coreProperties>
</file>